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0" yWindow="1140" windowWidth="20385" windowHeight="9045" activeTab="5"/>
  </bookViews>
  <sheets>
    <sheet name="заголовочная" sheetId="1" r:id="rId1"/>
    <sheet name="цели, виды деятельности" sheetId="2" r:id="rId2"/>
    <sheet name="услуги" sheetId="3" r:id="rId3"/>
    <sheet name="балансовая" sheetId="4" r:id="rId4"/>
    <sheet name="фин. состояние" sheetId="5" r:id="rId5"/>
    <sheet name="поступления и выплаты2017" sheetId="31" r:id="rId6"/>
    <sheet name="поступления и выплаты2018" sheetId="30" r:id="rId7"/>
    <sheet name="поступления и выплаты2019" sheetId="6" r:id="rId8"/>
    <sheet name="закупка ТРУ" sheetId="8" r:id="rId9"/>
    <sheet name="справочная" sheetId="10" r:id="rId10"/>
    <sheet name="обоснование (210) 1" sheetId="11" r:id="rId11"/>
    <sheet name="обоснование (210) 2" sheetId="12" r:id="rId12"/>
    <sheet name="обоснование (210) 3" sheetId="13" r:id="rId13"/>
    <sheet name="обоснование (210) 4" sheetId="14" r:id="rId14"/>
    <sheet name="обоснование (220)" sheetId="15" r:id="rId15"/>
    <sheet name="обоснование (230)" sheetId="16" r:id="rId16"/>
    <sheet name="обоснование (240)" sheetId="18" r:id="rId17"/>
    <sheet name="обоснование (250)" sheetId="19" r:id="rId18"/>
    <sheet name="обоснование (260) 1" sheetId="20" r:id="rId19"/>
    <sheet name="обоснование (260) 2" sheetId="21" r:id="rId20"/>
    <sheet name="обоснование (260) 3" sheetId="22" r:id="rId21"/>
    <sheet name="обоснование (260) 4" sheetId="24" r:id="rId22"/>
    <sheet name="обоснование (260) 5" sheetId="25" r:id="rId23"/>
    <sheet name="обоснование (260) 6" sheetId="26" r:id="rId24"/>
    <sheet name="обоснование (260) 7" sheetId="27" r:id="rId25"/>
    <sheet name="обоснование (260) 8" sheetId="28" r:id="rId26"/>
    <sheet name="сведения о операциях" sheetId="29" r:id="rId27"/>
  </sheets>
  <externalReferences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</externalReferences>
  <definedNames>
    <definedName name="___INDEX_SHEET___ASAP_Utilities" localSheetId="5">#REF!</definedName>
    <definedName name="___INDEX_SHEET___ASAP_Utilities" localSheetId="6">#REF!</definedName>
    <definedName name="___INDEX_SHEET___ASAP_Utilities">#REF!</definedName>
    <definedName name="_xlnm._FilterDatabase" localSheetId="8" hidden="1">'закупка ТРУ'!$A$7:$I$7</definedName>
    <definedName name="_xlnm._FilterDatabase" localSheetId="5" hidden="1">'поступления и выплаты2017'!$A$7:$I$7</definedName>
    <definedName name="_xlnm._FilterDatabase" localSheetId="6" hidden="1">'поступления и выплаты2018'!$A$7:$I$7</definedName>
    <definedName name="_xlnm._FilterDatabase" localSheetId="7" hidden="1">'поступления и выплаты2019'!$A$7:$I$7</definedName>
    <definedName name="_xlnm._FilterDatabase" localSheetId="9" hidden="1">справочная!$A$5:$C$5</definedName>
    <definedName name="_xlnm._FilterDatabase" localSheetId="4" hidden="1">'фин. состояние'!$A$6:$H$29</definedName>
    <definedName name="_xlnm.Print_Titles" localSheetId="3">'фин. состояние'!$3:$6</definedName>
    <definedName name="_xlnm.Print_Titles" localSheetId="0">'цели, виды деятельности'!#REF!</definedName>
    <definedName name="_xlnm.Print_Titles" localSheetId="8">#REF!</definedName>
    <definedName name="_xlnm.Print_Titles" localSheetId="5">#REF!</definedName>
    <definedName name="_xlnm.Print_Titles" localSheetId="6">#REF!</definedName>
    <definedName name="_xlnm.Print_Titles" localSheetId="7">#REF!</definedName>
    <definedName name="_xlnm.Print_Titles" localSheetId="9">#REF!</definedName>
    <definedName name="_xlnm.Print_Titles" localSheetId="2">балансовая!$3:$5</definedName>
    <definedName name="_xlnm.Print_Titles" localSheetId="4">'поступления и выплаты2019'!$4:$7</definedName>
    <definedName name="_xlnm.Print_Titles" localSheetId="1">услуги!#REF!</definedName>
    <definedName name="_xlnm.Print_Area" localSheetId="8">'закупка ТРУ'!$A$1:$L$12</definedName>
    <definedName name="_xlnm.Print_Area" localSheetId="5">'поступления и выплаты2017'!$A$2:$I$46</definedName>
    <definedName name="_xlnm.Print_Area" localSheetId="6">'поступления и выплаты2018'!$A$2:$I$46</definedName>
    <definedName name="_xlnm.Print_Area" localSheetId="7">'поступления и выплаты2019'!$A$2:$I$46</definedName>
    <definedName name="_xlnm.Print_Area" localSheetId="26">'сведения о операциях'!$A$1:$FK$49</definedName>
    <definedName name="_xlnm.Print_Area" localSheetId="9">справочная!$A$1:$E$8</definedName>
    <definedName name="_xlnm.Print_Area" localSheetId="2">услуги!$A$1:$L$5</definedName>
    <definedName name="_xlnm.Print_Area" localSheetId="4">'фин. состояние'!$A$1:$C$29</definedName>
  </definedNames>
  <calcPr calcId="145621"/>
</workbook>
</file>

<file path=xl/calcChain.xml><?xml version="1.0" encoding="utf-8"?>
<calcChain xmlns="http://schemas.openxmlformats.org/spreadsheetml/2006/main">
  <c r="I9" i="6" l="1"/>
  <c r="I10" i="6"/>
  <c r="I11" i="6"/>
  <c r="I12" i="6"/>
  <c r="I13" i="6"/>
  <c r="I14" i="6"/>
  <c r="I15" i="6"/>
  <c r="I16" i="6"/>
  <c r="I17" i="6"/>
  <c r="I18" i="6"/>
  <c r="I19" i="6"/>
  <c r="I20" i="6"/>
  <c r="I21" i="6"/>
  <c r="I22" i="6"/>
  <c r="I23" i="6"/>
  <c r="I24" i="6"/>
  <c r="I25" i="6"/>
  <c r="I26" i="6"/>
  <c r="I27" i="6"/>
  <c r="I28" i="6"/>
  <c r="I29" i="6"/>
  <c r="I30" i="6"/>
  <c r="I31" i="6"/>
  <c r="I32" i="6"/>
  <c r="I33" i="6"/>
  <c r="I34" i="6"/>
  <c r="I35" i="6"/>
  <c r="I36" i="6"/>
  <c r="I37" i="6"/>
  <c r="I38" i="6"/>
  <c r="I8" i="6"/>
  <c r="F9" i="6"/>
  <c r="F10" i="6"/>
  <c r="F11" i="6"/>
  <c r="F12" i="6"/>
  <c r="F14" i="6"/>
  <c r="F15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1" i="6"/>
  <c r="F32" i="6"/>
  <c r="F33" i="6"/>
  <c r="F34" i="6"/>
  <c r="F35" i="6"/>
  <c r="F36" i="6"/>
  <c r="F37" i="6"/>
  <c r="F38" i="6"/>
  <c r="E9" i="6"/>
  <c r="E11" i="6"/>
  <c r="E12" i="6"/>
  <c r="E13" i="6"/>
  <c r="E14" i="6"/>
  <c r="E15" i="6"/>
  <c r="E19" i="6"/>
  <c r="E20" i="6"/>
  <c r="E21" i="6"/>
  <c r="E22" i="6"/>
  <c r="E23" i="6"/>
  <c r="E25" i="6"/>
  <c r="E26" i="6"/>
  <c r="E27" i="6"/>
  <c r="E28" i="6"/>
  <c r="E29" i="6"/>
  <c r="E31" i="6"/>
  <c r="E32" i="6"/>
  <c r="E33" i="6"/>
  <c r="E34" i="6"/>
  <c r="E35" i="6"/>
  <c r="E36" i="6"/>
  <c r="E37" i="6"/>
  <c r="E38" i="6"/>
  <c r="I9" i="30"/>
  <c r="I10" i="30"/>
  <c r="I11" i="30"/>
  <c r="I12" i="30"/>
  <c r="I13" i="30"/>
  <c r="I14" i="30"/>
  <c r="I15" i="30"/>
  <c r="I16" i="30"/>
  <c r="I17" i="30"/>
  <c r="I18" i="30"/>
  <c r="I19" i="30"/>
  <c r="I20" i="30"/>
  <c r="I21" i="30"/>
  <c r="I22" i="30"/>
  <c r="I23" i="30"/>
  <c r="I24" i="30"/>
  <c r="I25" i="30"/>
  <c r="I26" i="30"/>
  <c r="I27" i="30"/>
  <c r="I28" i="30"/>
  <c r="I29" i="30"/>
  <c r="I30" i="30"/>
  <c r="I31" i="30"/>
  <c r="I32" i="30"/>
  <c r="I33" i="30"/>
  <c r="I34" i="30"/>
  <c r="I35" i="30"/>
  <c r="I36" i="30"/>
  <c r="I37" i="30"/>
  <c r="I38" i="30"/>
  <c r="I8" i="30"/>
  <c r="F9" i="30"/>
  <c r="F10" i="30"/>
  <c r="F11" i="30"/>
  <c r="F12" i="30"/>
  <c r="F14" i="30"/>
  <c r="F15" i="30"/>
  <c r="F17" i="30"/>
  <c r="F18" i="30"/>
  <c r="F19" i="30"/>
  <c r="F20" i="30"/>
  <c r="F21" i="30"/>
  <c r="F22" i="30"/>
  <c r="F23" i="30"/>
  <c r="F24" i="30"/>
  <c r="F25" i="30"/>
  <c r="F26" i="30"/>
  <c r="F27" i="30"/>
  <c r="F28" i="30"/>
  <c r="F29" i="30"/>
  <c r="F31" i="30"/>
  <c r="F32" i="30"/>
  <c r="F33" i="30"/>
  <c r="F34" i="30"/>
  <c r="F35" i="30"/>
  <c r="F36" i="30"/>
  <c r="F37" i="30"/>
  <c r="F38" i="30"/>
  <c r="E9" i="30"/>
  <c r="E11" i="30"/>
  <c r="E12" i="30"/>
  <c r="E13" i="30"/>
  <c r="E14" i="30"/>
  <c r="E15" i="30"/>
  <c r="E19" i="30"/>
  <c r="E20" i="30"/>
  <c r="E21" i="30"/>
  <c r="E22" i="30"/>
  <c r="E23" i="30"/>
  <c r="E25" i="30"/>
  <c r="E26" i="30"/>
  <c r="E27" i="30"/>
  <c r="E28" i="30"/>
  <c r="E29" i="30"/>
  <c r="E31" i="30"/>
  <c r="E32" i="30"/>
  <c r="E33" i="30"/>
  <c r="E34" i="30"/>
  <c r="E35" i="30"/>
  <c r="E36" i="30"/>
  <c r="E37" i="30"/>
  <c r="E38" i="30"/>
  <c r="D38" i="31" l="1"/>
  <c r="D37" i="31"/>
  <c r="D36" i="31"/>
  <c r="D35" i="31"/>
  <c r="D33" i="31"/>
  <c r="D32" i="31"/>
  <c r="D31" i="31"/>
  <c r="I30" i="31"/>
  <c r="F30" i="31"/>
  <c r="E30" i="31"/>
  <c r="D27" i="31"/>
  <c r="D26" i="31"/>
  <c r="D25" i="31"/>
  <c r="E24" i="31"/>
  <c r="D24" i="31"/>
  <c r="D23" i="31"/>
  <c r="D22" i="31"/>
  <c r="D21" i="31"/>
  <c r="D20" i="31"/>
  <c r="D19" i="31"/>
  <c r="I18" i="31"/>
  <c r="I17" i="31" s="1"/>
  <c r="I16" i="31" s="1"/>
  <c r="E18" i="31"/>
  <c r="E17" i="31"/>
  <c r="H16" i="31"/>
  <c r="G16" i="31"/>
  <c r="D38" i="30"/>
  <c r="D37" i="30"/>
  <c r="D36" i="30"/>
  <c r="D35" i="30"/>
  <c r="D33" i="30"/>
  <c r="D32" i="30"/>
  <c r="D31" i="30"/>
  <c r="D27" i="30"/>
  <c r="D26" i="30"/>
  <c r="D25" i="30"/>
  <c r="D23" i="30"/>
  <c r="D22" i="30"/>
  <c r="D21" i="30"/>
  <c r="D20" i="30"/>
  <c r="D19" i="30"/>
  <c r="H16" i="30"/>
  <c r="G16" i="30"/>
  <c r="E30" i="30" l="1"/>
  <c r="E30" i="6"/>
  <c r="E24" i="6"/>
  <c r="E24" i="30"/>
  <c r="D24" i="30" s="1"/>
  <c r="E18" i="6"/>
  <c r="E18" i="30"/>
  <c r="D18" i="30" s="1"/>
  <c r="E17" i="6"/>
  <c r="E17" i="30"/>
  <c r="F16" i="31"/>
  <c r="F30" i="6"/>
  <c r="F30" i="30"/>
  <c r="F8" i="31"/>
  <c r="F13" i="31"/>
  <c r="D30" i="31"/>
  <c r="G10" i="8" s="1"/>
  <c r="G8" i="8" s="1"/>
  <c r="D8" i="8" s="1"/>
  <c r="D17" i="31"/>
  <c r="I8" i="31"/>
  <c r="I10" i="31"/>
  <c r="E16" i="31"/>
  <c r="D18" i="31"/>
  <c r="D38" i="6"/>
  <c r="D37" i="6"/>
  <c r="D36" i="6"/>
  <c r="D35" i="6"/>
  <c r="D33" i="6"/>
  <c r="D32" i="6"/>
  <c r="D31" i="6"/>
  <c r="D27" i="6"/>
  <c r="D26" i="6"/>
  <c r="D25" i="6"/>
  <c r="D24" i="6"/>
  <c r="D23" i="6"/>
  <c r="D22" i="6"/>
  <c r="D21" i="6"/>
  <c r="D20" i="6"/>
  <c r="D19" i="6"/>
  <c r="H16" i="6"/>
  <c r="G16" i="6"/>
  <c r="D30" i="30" l="1"/>
  <c r="H10" i="8" s="1"/>
  <c r="H8" i="8" s="1"/>
  <c r="E8" i="8" s="1"/>
  <c r="E16" i="6"/>
  <c r="E16" i="30"/>
  <c r="F8" i="6"/>
  <c r="F8" i="30"/>
  <c r="D16" i="31"/>
  <c r="D13" i="31"/>
  <c r="F13" i="30"/>
  <c r="D13" i="30" s="1"/>
  <c r="F13" i="6"/>
  <c r="F16" i="6"/>
  <c r="F16" i="30"/>
  <c r="D10" i="8"/>
  <c r="E10" i="8"/>
  <c r="E10" i="31"/>
  <c r="E8" i="31"/>
  <c r="D17" i="30"/>
  <c r="D30" i="6"/>
  <c r="I10" i="8" s="1"/>
  <c r="I8" i="8" s="1"/>
  <c r="F8" i="8" s="1"/>
  <c r="D18" i="6"/>
  <c r="D13" i="6"/>
  <c r="A4" i="3"/>
  <c r="D16" i="30" l="1"/>
  <c r="D10" i="30" s="1"/>
  <c r="E8" i="30"/>
  <c r="E8" i="6"/>
  <c r="D10" i="31"/>
  <c r="D8" i="31" s="1"/>
  <c r="E10" i="6"/>
  <c r="E10" i="30"/>
  <c r="F10" i="8"/>
  <c r="D8" i="30"/>
  <c r="D17" i="6"/>
  <c r="D16" i="6" s="1"/>
  <c r="F12" i="13"/>
  <c r="F13" i="13" s="1"/>
  <c r="D14" i="14"/>
  <c r="D10" i="14"/>
  <c r="D20" i="14" l="1"/>
  <c r="D10" i="6"/>
  <c r="D8" i="6"/>
  <c r="F13" i="11"/>
  <c r="F20" i="11"/>
  <c r="F19" i="11" l="1"/>
  <c r="D19" i="11" s="1"/>
  <c r="H19" i="11" s="1"/>
  <c r="F18" i="11"/>
  <c r="F15" i="11"/>
  <c r="F16" i="11"/>
  <c r="D16" i="11" s="1"/>
  <c r="H16" i="11" s="1"/>
  <c r="F17" i="11"/>
  <c r="D17" i="11" s="1"/>
  <c r="H17" i="11" s="1"/>
  <c r="D18" i="11"/>
  <c r="H18" i="11" s="1"/>
  <c r="F14" i="11"/>
  <c r="D14" i="11" s="1"/>
  <c r="H14" i="11" s="1"/>
  <c r="G12" i="11"/>
  <c r="F12" i="11"/>
  <c r="D13" i="11"/>
  <c r="H13" i="11" s="1"/>
  <c r="D15" i="11"/>
  <c r="H15" i="11" s="1"/>
  <c r="D20" i="11"/>
  <c r="H20" i="11" s="1"/>
  <c r="D12" i="11" l="1"/>
  <c r="H12" i="11" s="1"/>
  <c r="H21" i="11" s="1"/>
  <c r="H31" i="11" s="1"/>
  <c r="F25" i="11"/>
  <c r="F22" i="11"/>
  <c r="D23" i="11" l="1"/>
  <c r="H23" i="11" s="1"/>
  <c r="D24" i="11" l="1"/>
  <c r="H24" i="11" s="1"/>
  <c r="C26" i="11"/>
  <c r="D25" i="11" l="1"/>
  <c r="H25" i="11" s="1"/>
  <c r="D22" i="11"/>
  <c r="H22" i="11" s="1"/>
  <c r="H26" i="11" l="1"/>
  <c r="H29" i="11" s="1"/>
</calcChain>
</file>

<file path=xl/sharedStrings.xml><?xml version="1.0" encoding="utf-8"?>
<sst xmlns="http://schemas.openxmlformats.org/spreadsheetml/2006/main" count="1047" uniqueCount="440">
  <si>
    <t/>
  </si>
  <si>
    <t>УТВЕРЖДАЮ:</t>
  </si>
  <si>
    <t>ПЛАН ФИНАНСОВО-ХОЗЯЙСТВЕННОЙ ДЕЯТЕЛЬНОСТИ</t>
  </si>
  <si>
    <t>Идентификационный номер налогоплательщика (ИНН):</t>
  </si>
  <si>
    <t>Код причины постановки на учет (КПП):</t>
  </si>
  <si>
    <t>Орган, осуществляющий функции и полномочия учредителя:</t>
  </si>
  <si>
    <t>Единица измерения показателей, включенных в План:</t>
  </si>
  <si>
    <t>рубли</t>
  </si>
  <si>
    <t>Код по ОКЕИ:</t>
  </si>
  <si>
    <t>383</t>
  </si>
  <si>
    <t>Показатели</t>
  </si>
  <si>
    <t>Сумма</t>
  </si>
  <si>
    <t>Наименование</t>
  </si>
  <si>
    <t>Всего, рублей</t>
  </si>
  <si>
    <t>в том числе</t>
  </si>
  <si>
    <t>Показатели финансового состояния учреждения</t>
  </si>
  <si>
    <t>Нефинансовые активы, всего:</t>
  </si>
  <si>
    <t>Финансовые активы, всего:</t>
  </si>
  <si>
    <t>Обязательства, всего:</t>
  </si>
  <si>
    <t>Наименование показателя</t>
  </si>
  <si>
    <t>Код строки</t>
  </si>
  <si>
    <t>Код бюджетной классификации Российской Федерации</t>
  </si>
  <si>
    <t>Объем финансового обеспечения, рублей (с точностью до двух знаков после запятой)</t>
  </si>
  <si>
    <t>всего</t>
  </si>
  <si>
    <t>в том числе:</t>
  </si>
  <si>
    <t>субсидии на иные цели</t>
  </si>
  <si>
    <t>субсидии на осуществление капитальных вложений</t>
  </si>
  <si>
    <t>поступления от оказания услуг (выполнение работ) на платной основе и иной приносящей доход деятельности</t>
  </si>
  <si>
    <t>1</t>
  </si>
  <si>
    <t>2</t>
  </si>
  <si>
    <t>3</t>
  </si>
  <si>
    <t>4</t>
  </si>
  <si>
    <t>5</t>
  </si>
  <si>
    <t>6</t>
  </si>
  <si>
    <t>7</t>
  </si>
  <si>
    <t>8</t>
  </si>
  <si>
    <t>9</t>
  </si>
  <si>
    <t>Поступления от доходов, всего:</t>
  </si>
  <si>
    <t>100</t>
  </si>
  <si>
    <t>X</t>
  </si>
  <si>
    <t>доходы от собственности</t>
  </si>
  <si>
    <t>110</t>
  </si>
  <si>
    <t>доходы от оказания работ, услуг</t>
  </si>
  <si>
    <t>120</t>
  </si>
  <si>
    <t>130</t>
  </si>
  <si>
    <t>доходы от штрафов, пеней, иных сумм принудительного изъятия</t>
  </si>
  <si>
    <t>безвозмездные поступления от наднациональных организаций, правительств иностранных государств, международных финансовых организаций</t>
  </si>
  <si>
    <t>140</t>
  </si>
  <si>
    <t>иные субсидии, представленные из бюджета</t>
  </si>
  <si>
    <t>150</t>
  </si>
  <si>
    <t>прочие доходы</t>
  </si>
  <si>
    <t>160</t>
  </si>
  <si>
    <t>доходы от операций с активами</t>
  </si>
  <si>
    <t>180</t>
  </si>
  <si>
    <t>Выплаты по расходам, всего:</t>
  </si>
  <si>
    <t>200</t>
  </si>
  <si>
    <t>Остаток средств на начало года</t>
  </si>
  <si>
    <t>Остаток средств на конец года</t>
  </si>
  <si>
    <t>Справочная информация</t>
  </si>
  <si>
    <t>(подпись)</t>
  </si>
  <si>
    <t>Цели деятельности учреждения в соответствии с Уставом учреждения:</t>
  </si>
  <si>
    <t>…</t>
  </si>
  <si>
    <t>Виды деятельности учреждения в соответствии с Уставом учреждения:</t>
  </si>
  <si>
    <t>Код базовой услуги или работы</t>
  </si>
  <si>
    <t>Наименование базовой услуги или работы</t>
  </si>
  <si>
    <t>Содержание 1</t>
  </si>
  <si>
    <t>Содержание 2</t>
  </si>
  <si>
    <t>Содержание 3</t>
  </si>
  <si>
    <t>Условие 1</t>
  </si>
  <si>
    <t>Признак отнесения к услуге или работе</t>
  </si>
  <si>
    <t>Платность услуги</t>
  </si>
  <si>
    <t>ОКВЭД</t>
  </si>
  <si>
    <t>Наименование категории потребителей</t>
  </si>
  <si>
    <t>Реестровый номер</t>
  </si>
  <si>
    <t>Условие 2</t>
  </si>
  <si>
    <t>Перечень услуг (работ), относящихся в соответствии с Уставом учреждения к основным видам деятельности учреждения,
предоставление которых для физических и юридических лиц осуществляется, в том числе за плату</t>
  </si>
  <si>
    <t>балансовая стомость недвижимосго имущества, закрепленного собственником имущества за учреждением на праве оперативного управления</t>
  </si>
  <si>
    <t>балансовая стоимость недвижимого имущества, приобретенного учреждением за счет выделенных собственником имущества учреждения средств</t>
  </si>
  <si>
    <t>балансовая стоимость недвижимого имущества, приобретенного учреждением за счет доходов, полученных от иной приносящей доход деятельности</t>
  </si>
  <si>
    <t>Общая балансовая стоимость недвижимого имущества, том числе:</t>
  </si>
  <si>
    <t>Общая балансовая стоимость движимого имущества, в том числе:</t>
  </si>
  <si>
    <t>балансовая стоимость особо ценного движимого имущества</t>
  </si>
  <si>
    <t>в соответствии с ведомственным перечнем услуг (работ), сформированным учредителем (загружается в систему в формате xml, выгруженного из системы "Электронный бюджет")</t>
  </si>
  <si>
    <t>из них:</t>
  </si>
  <si>
    <t>недвижимое имущество, всего:</t>
  </si>
  <si>
    <t>остаточная стоимость</t>
  </si>
  <si>
    <t>особо ценное движимое имущество, всего:</t>
  </si>
  <si>
    <t>денежные средства учреждения, всего</t>
  </si>
  <si>
    <t>денежные средства учреждения, размещенные на депозиты в кредитной организации</t>
  </si>
  <si>
    <t>иные финансовые инструменты</t>
  </si>
  <si>
    <t>дебиторская задолженность по доходам</t>
  </si>
  <si>
    <t>дебиторская задолженность по расходам</t>
  </si>
  <si>
    <t>долговые обязательства</t>
  </si>
  <si>
    <t>кредиторская задолженность:</t>
  </si>
  <si>
    <t>просроченная кредиторская задолженность</t>
  </si>
  <si>
    <t>№ пп</t>
  </si>
  <si>
    <t>эквивалент определения даты в Excel: =ЕСЛИ(ДЕНЬ(СЕГОДНЯ())&lt;=20;ДАТА(ГОД(СЕГОДНЯ());МЕСЯЦ(СЕГОДНЯ())-1;1);ДАТА(ГОД(СЕГОДНЯ());МЕСЯЦ(СЕГОДНЯ());1))</t>
  </si>
  <si>
    <t>Сумма, рублей</t>
  </si>
  <si>
    <t>1.1.</t>
  </si>
  <si>
    <t>1.1.1.</t>
  </si>
  <si>
    <t>1.2.</t>
  </si>
  <si>
    <t>1.2.1.</t>
  </si>
  <si>
    <t>2.1.</t>
  </si>
  <si>
    <t>2.1.1.</t>
  </si>
  <si>
    <t>2.1.2.</t>
  </si>
  <si>
    <t>2.2.</t>
  </si>
  <si>
    <t>2.3.</t>
  </si>
  <si>
    <t>2.4.</t>
  </si>
  <si>
    <t>3.1.</t>
  </si>
  <si>
    <t>3.2.</t>
  </si>
  <si>
    <t>3.2.1.</t>
  </si>
  <si>
    <t>Таблица 1</t>
  </si>
  <si>
    <t>х</t>
  </si>
  <si>
    <t>Х</t>
  </si>
  <si>
    <t>из них оплата труда и начисления на выплаты по оплате труда</t>
  </si>
  <si>
    <t>на выплаты персоналу</t>
  </si>
  <si>
    <t>социальные и иные выплаты населению</t>
  </si>
  <si>
    <t>уплату налогов, сборов и иных платежей</t>
  </si>
  <si>
    <t>безвозмездные перечисления
организациям</t>
  </si>
  <si>
    <t>прочие расходы (кроме расходов на закупку товаров, работ, услуг)</t>
  </si>
  <si>
    <t>расходы на закупку товаров, работ, услуг, всего</t>
  </si>
  <si>
    <t>выплаты персоналу при направлении в служебные командировки</t>
  </si>
  <si>
    <t>выплаты персоналу по уходу за ребенком</t>
  </si>
  <si>
    <t>расходы на оплату труда</t>
  </si>
  <si>
    <t>211.1</t>
  </si>
  <si>
    <t>страховые взносы на обязательное страхование в Пенсионный фонд Российской Федерации, в Фонд социального страхования Российской Федерации, в Федеральный фонд обязательного медицинского страхования</t>
  </si>
  <si>
    <t>211.2</t>
  </si>
  <si>
    <t>налога на имущество организаций</t>
  </si>
  <si>
    <t>земельного налога</t>
  </si>
  <si>
    <t>прочих налогов и сборов</t>
  </si>
  <si>
    <t>услуги связи</t>
  </si>
  <si>
    <t>транспортные услуги</t>
  </si>
  <si>
    <t>коммунальные услуги</t>
  </si>
  <si>
    <t>оплата аренды имущества</t>
  </si>
  <si>
    <t>работы, услуги по содержанию имущества</t>
  </si>
  <si>
    <t>оплата прочих работ, услуг</t>
  </si>
  <si>
    <t xml:space="preserve">приобретение основных средств </t>
  </si>
  <si>
    <t>приобретение материальных запасов</t>
  </si>
  <si>
    <t>Поступление финансовых активов, всего:</t>
  </si>
  <si>
    <t>увеличение остатков средств</t>
  </si>
  <si>
    <t>прочие поступления</t>
  </si>
  <si>
    <t>уменьшение остатков средств</t>
  </si>
  <si>
    <t>прочие выбытия</t>
  </si>
  <si>
    <t>Выбытие финансовых активов, всего:</t>
  </si>
  <si>
    <t>Остаток средств на началого года</t>
  </si>
  <si>
    <t>Год начала закупки</t>
  </si>
  <si>
    <t>Сумма выплат по расходам на закупку товаров, работ и услуг, рублей
(с точностью до двух знаков после запятой)</t>
  </si>
  <si>
    <t>всего на закупки</t>
  </si>
  <si>
    <t>в соответствии с Федеральным законом от 5 апреля 2013 г. № 44-ФЗ "О контрактной системе в сфере закупок товаров, работ, услуг для обеспечения государственных и муниципальных нужд"</t>
  </si>
  <si>
    <t>в соответствии с Федеральным законом от 18 июля 2011 г. N 223-ФЗ "О закупках товаров, работ, услуг отдельными видами юридических лиц"</t>
  </si>
  <si>
    <t>10</t>
  </si>
  <si>
    <t>11</t>
  </si>
  <si>
    <t>12</t>
  </si>
  <si>
    <t>Выплаты по расходам на закупку товаров, работ, услуг всего:</t>
  </si>
  <si>
    <t>0001</t>
  </si>
  <si>
    <t>в том числе: на оплату контрактов заключенных до начала очередного финансового года</t>
  </si>
  <si>
    <t>1001</t>
  </si>
  <si>
    <t>на закупку товаров работ, услуг по году начала закупки</t>
  </si>
  <si>
    <t>2001</t>
  </si>
  <si>
    <t>три таблицы на каждый из годов</t>
  </si>
  <si>
    <t>Таблица 3</t>
  </si>
  <si>
    <t>Сумма, рублей
(с точностью до двух знаков после запятой)</t>
  </si>
  <si>
    <t>010</t>
  </si>
  <si>
    <t>020</t>
  </si>
  <si>
    <t>030</t>
  </si>
  <si>
    <t>Таблица 4</t>
  </si>
  <si>
    <t>Объем публичных обязательств, всего</t>
  </si>
  <si>
    <t>Объем средств, поступивших во временное распоряжение, всего</t>
  </si>
  <si>
    <t>1) показатели граф 4 - 12 по строке 0001 должны быть равны сумме показателей соответствующих граф по строкам 1001 и 2001;
2) показатели графы 4 по строкам 0001, 1001 и 2001 должны быть равны сумме показателей граф 7 и 10 по соответствующим строкам;
3) показатели графы 5 по строкам 0001, 1001 и 2001 должны быть равны сумме показателей граф 8 и 11 по соответствующим строкам;
4) показатели графы 6 по строкам 0001, 1001 и 2001 должны быть равны сумме показателей граф 9 и 12 по соответствующим строкам;
5) показатели по строке 0001 граф 7 - 9 по каждому году формирования показателей выплат по расходам на закупку товаров, работ, услуг:
а) для бюджетных учреждений не могут быть меньше показателей по строке 260 в графах 5 - 8 Таблицы 2 на соответствующий год;
б) для автономных учреждений не могут быть меньше показателей по строке 260 в графе 7 Таблицы 2 на соответствующий год;
6) для бюджетных учреждений показатели строки 0001 граф 10 - 12 не могут быть больше показателей строки 260 графы 9 Таблицы 2 на соответствующий год;
7) показатели строки 0001 граф 10 - 12 должны быть равны нулю, если все закупки товаров, работ и услуг осуществляются в соответствии с Федеральным законом № 44-ФЗ.</t>
  </si>
  <si>
    <t>1.1. Расчеты (обоснования) расходов на оплату труда</t>
  </si>
  <si>
    <t>№ п/п</t>
  </si>
  <si>
    <t>Должность, группа должностей</t>
  </si>
  <si>
    <t>Установленная численность, единиц</t>
  </si>
  <si>
    <t>Среднемесячный размер оплаты труда на одного работника, рублей</t>
  </si>
  <si>
    <t>по должностному окладу</t>
  </si>
  <si>
    <t>по выплатам компенсационного характера</t>
  </si>
  <si>
    <t>по выплатам стимулирующего характера</t>
  </si>
  <si>
    <t>Итого:</t>
  </si>
  <si>
    <t>x</t>
  </si>
  <si>
    <t>Источник финансового обеспечения:</t>
  </si>
  <si>
    <t>Код вида расходов:</t>
  </si>
  <si>
    <t>Наименование расходов</t>
  </si>
  <si>
    <t>Средний размер выплаты на одного работника в день, рублей</t>
  </si>
  <si>
    <t>1.2. Расчеты (обоснования) выплат персоналу при направлении в служебные командировки</t>
  </si>
  <si>
    <t>Количество работников, человек</t>
  </si>
  <si>
    <t>Количество дней</t>
  </si>
  <si>
    <t>Сумма, рублей (гр.3 х гр.4 х гр.5)</t>
  </si>
  <si>
    <t>Выплаты персоналу при направлении в служебные командировки в пределах Российской Федерации, в том числе:</t>
  </si>
  <si>
    <t>компенсация дополнительных расходов, связанных с проживанием вне месте постоянного жительства (суточных)</t>
  </si>
  <si>
    <t>компенсация расходов по проезду в служебные командировки</t>
  </si>
  <si>
    <t>компенсация расходов по найму жилого помещения</t>
  </si>
  <si>
    <t>1.3.</t>
  </si>
  <si>
    <t>Выплаты персоналу при направлении в служебные командировки на территории иностранных государств, в том числе:</t>
  </si>
  <si>
    <t>Пособие по уходу за ребенком</t>
  </si>
  <si>
    <t>Численность работников, получающих пособие</t>
  </si>
  <si>
    <t>Количество выплат в год на одного работника</t>
  </si>
  <si>
    <t>Размер выплаты (пособия) в месяц, рублей</t>
  </si>
  <si>
    <t>1.3. Расчеты (обоснования) выплат персоналу по уходу за ребенком</t>
  </si>
  <si>
    <t>1.4. Расчеты (обоснования) страховых взносов на обязательное медицинское страхование в Пенсионный фонд Российской Федерации, в Фонд социального страхования Российской Федерации, в Федеральный фонд обязательного медицинского страхования</t>
  </si>
  <si>
    <t>Наименование государственного внебюджетного фонда</t>
  </si>
  <si>
    <t>Размер базы для начисления страховых взносов, рублей</t>
  </si>
  <si>
    <t>Сумма взноса, рублей</t>
  </si>
  <si>
    <t>Страховые взносы в Пенсионный фонд Российской Федерации, всего</t>
  </si>
  <si>
    <t>по ставке 22,0%</t>
  </si>
  <si>
    <t>по ставке 10,0%</t>
  </si>
  <si>
    <t>с применением пониженных тарифов взносов в Пенсионный фонд Российской Федерации для отдельных категорий плательщиков</t>
  </si>
  <si>
    <t>Страховые взносы в Фонд социального страхования Российской Федерации, всего</t>
  </si>
  <si>
    <t>обязательное социальное страхование на случай временной нетрудоспособности и в связи с материнством по ставке 2,9%</t>
  </si>
  <si>
    <t>с применением ставки взносов в Фонд социального страхования Российской Федерации по ставке 0,0%</t>
  </si>
  <si>
    <t>обязательное социальное страхование от несчастных случаев на производстве и профессиональных заболеваний по ставке 0,2%</t>
  </si>
  <si>
    <t>обязательное социальное страхование от несчастных случаев на производстве и профессиональных заболеваний по ставке 0,..%</t>
  </si>
  <si>
    <t>Страховые взносы в Федеральный фонд обязательного медицинского страхования, всего (по ставке 5,1%)</t>
  </si>
  <si>
    <t>1. Расчеты (обоснования) выплат персоналу (строка 211.1)</t>
  </si>
  <si>
    <t>1. Расчеты (обоснования) выплат персоналу (строка 212)</t>
  </si>
  <si>
    <t>1. Расчеты (обоснования) выплат персоналу (строка 213)</t>
  </si>
  <si>
    <t>1. Расчеты (обоснования) выплат персоналу (строка 211.2)</t>
  </si>
  <si>
    <t>2. Расчет (обосвание) расходов на социальные и иные выплаты населению (строка 220)</t>
  </si>
  <si>
    <t>Размер одной выплаты, рублей</t>
  </si>
  <si>
    <t>Количество выплат в год</t>
  </si>
  <si>
    <t>Общая сумма выплат, рублей (гр.3 х гр.4)</t>
  </si>
  <si>
    <t>3. Расчет (обоснование) расходов на уплату налогов, сборов и иных платежей</t>
  </si>
  <si>
    <t>Налоговая база, рублей</t>
  </si>
  <si>
    <t>Ставка налога, %</t>
  </si>
  <si>
    <t>Сумма исчисленного налога, подлежащего уплате, рублей (гр.3 х гр.4/100)</t>
  </si>
  <si>
    <t>Налог на имущество организаций, всего:</t>
  </si>
  <si>
    <t>недвижимое имущество</t>
  </si>
  <si>
    <t>переданное в аренду</t>
  </si>
  <si>
    <t>движимое имущество</t>
  </si>
  <si>
    <t>Земельный налог, всего:</t>
  </si>
  <si>
    <t>Кадастровая стоимость земельного участка</t>
  </si>
  <si>
    <t>Сумма, рублей (гр.3 х гр.4/100)</t>
  </si>
  <si>
    <t>3.1. Расчет (обоснование) расходов на оплату налога на имущество организаций (строка 231)</t>
  </si>
  <si>
    <t>3.2. Расчет (обоснование) расходов на оплату земельного налога (строка 232)</t>
  </si>
  <si>
    <t>3.3. Расчет (обоснование) расходов на оплату прочих налогов и сборов (строка 233)</t>
  </si>
  <si>
    <t>Транспортный налог</t>
  </si>
  <si>
    <t>Водный налог</t>
  </si>
  <si>
    <t>4. Расчет (обоснование) расходов на безвозмездные перечисления организациям (строка 240)</t>
  </si>
  <si>
    <t>5. Расчет (обоснование) прочих расходов (кроме расходов на закупку товаров, работ, услуг)</t>
  </si>
  <si>
    <t>6. Расчет (обоснование) расходов на закупку товаров, работ, услуг</t>
  </si>
  <si>
    <t>Количество номеров</t>
  </si>
  <si>
    <t>Количество платежей в год</t>
  </si>
  <si>
    <t>Стоимость за единицу, рублей</t>
  </si>
  <si>
    <t>Абонентская плата за номер</t>
  </si>
  <si>
    <t>Повременная оплата междугородних, международных и местных телефонных соединений</t>
  </si>
  <si>
    <t>Оплата сотовой связи по тарифам</t>
  </si>
  <si>
    <t>6.1. Расчет (обоснование) расходов на оплату услуг связи (строка 261)</t>
  </si>
  <si>
    <t>6.2. Расчет (обоснование) расходов на оплату транспортных услуг (строка 262)</t>
  </si>
  <si>
    <t>Плата за перевозку (доставку) грузов (отправлений)</t>
  </si>
  <si>
    <t>Обеспечение должностных лиц проездными документами в служебных целях</t>
  </si>
  <si>
    <t>Количество услуг перевозки</t>
  </si>
  <si>
    <t>Цена услуги перевозки, рублей</t>
  </si>
  <si>
    <t>Сумма, рублей (гр.3 х гр.4)</t>
  </si>
  <si>
    <t>Размер потребления ресурсов</t>
  </si>
  <si>
    <t>Тариф (с учетом НДС), рублей</t>
  </si>
  <si>
    <t>Индексация, %</t>
  </si>
  <si>
    <t>Сумма, рублей (гр.4 х гр.5 х гр.6)</t>
  </si>
  <si>
    <t>Электроснабжение, всего</t>
  </si>
  <si>
    <t>Теплоснабжение, всего</t>
  </si>
  <si>
    <t>Горячее водоснабжение, всего</t>
  </si>
  <si>
    <t>Холодное водоснабжение, всего</t>
  </si>
  <si>
    <t>Водоотведение, всего</t>
  </si>
  <si>
    <t>6.3. Расчет (обоснование) расходов на оплату коммунальных услуг (строка 263)</t>
  </si>
  <si>
    <t>Количество</t>
  </si>
  <si>
    <t>Ставка арендной платы</t>
  </si>
  <si>
    <t>Стоимость с учетом НДС, рублей</t>
  </si>
  <si>
    <t>Аренда недвижимого имущества</t>
  </si>
  <si>
    <t>Аренда движимого имущества</t>
  </si>
  <si>
    <t>Объект</t>
  </si>
  <si>
    <t>Количество работ (услуг)</t>
  </si>
  <si>
    <t>Стоимость работ (услуг), рублей</t>
  </si>
  <si>
    <t>Содержание объектов недвижимого имущества в чистоте</t>
  </si>
  <si>
    <t>уборка снега, мусора</t>
  </si>
  <si>
    <t>вывоз снега, мусора, твердых бытовых и промышленных отходов</t>
  </si>
  <si>
    <t>дезинфекция, дезинсекция, дератизация, дегазация</t>
  </si>
  <si>
    <t>саниторно-гигиеническое обслуживание, мойка и чистка помещений, окон, натирка полов</t>
  </si>
  <si>
    <t>Содержание объектов движимого имущества в чистоте</t>
  </si>
  <si>
    <t>Ремонт (текущий и капитальный) имущества</t>
  </si>
  <si>
    <t>Противопожарные мероприятия, связанные с содержанием имущества</t>
  </si>
  <si>
    <t>Количество договоров</t>
  </si>
  <si>
    <t>Стоимость услуги, рублей</t>
  </si>
  <si>
    <t>6.4. Расчет (обоснование) расходов на оплату аренды имущества (строка 264)</t>
  </si>
  <si>
    <t>6.5. Расчет (обоснование) расходов на оплату работ, услуг по содержанию имущества (строка 265)</t>
  </si>
  <si>
    <t>6.6. Расчет (обоснование) расходов на оплату прочих работ, услуг (строка 266)</t>
  </si>
  <si>
    <t>Средняя стоимость, рублей</t>
  </si>
  <si>
    <t>6.7. Расчет (обоснование) расходов на приобретение основных средств (строка 267)</t>
  </si>
  <si>
    <t>6.8. Расчет (обоснование) расходов на приобретение материальных запасов (строка 268)</t>
  </si>
  <si>
    <t>Единица измерения</t>
  </si>
  <si>
    <t>Цена за единицу, рублей</t>
  </si>
  <si>
    <t>Сумма, рублей (гр.4 х гр.5)</t>
  </si>
  <si>
    <t xml:space="preserve"> г.</t>
  </si>
  <si>
    <t>"</t>
  </si>
  <si>
    <t>(телефон)</t>
  </si>
  <si>
    <t>(расшифровка подписи)</t>
  </si>
  <si>
    <t>(должность)</t>
  </si>
  <si>
    <t>исполнитель</t>
  </si>
  <si>
    <t>Ответственный</t>
  </si>
  <si>
    <t>ческой службы</t>
  </si>
  <si>
    <t>О ПРИНЯТИИ НАСТОЯЩИХ СВЕДЕНИЙ</t>
  </si>
  <si>
    <t>сово-экономи-</t>
  </si>
  <si>
    <t>ОТМЕТКА ОРГАНА, ОСУЩЕСТВЛЯЮЩЕГО ВЕДЕНИЕ ЛИЦЕВОГО СЧЕТА,</t>
  </si>
  <si>
    <t>Руководитель финан-</t>
  </si>
  <si>
    <t>Всего страниц</t>
  </si>
  <si>
    <t>Руководитель</t>
  </si>
  <si>
    <t>Номер страницы</t>
  </si>
  <si>
    <t>Всего</t>
  </si>
  <si>
    <t>выплаты</t>
  </si>
  <si>
    <t>поступления</t>
  </si>
  <si>
    <t>сумма</t>
  </si>
  <si>
    <t>код</t>
  </si>
  <si>
    <t>на начало 20</t>
  </si>
  <si>
    <t>остаток субсидии прошлых лет</t>
  </si>
  <si>
    <t>Планируемые</t>
  </si>
  <si>
    <t>Суммы возврата дебиторской задолженности прошлых лет</t>
  </si>
  <si>
    <t>Разрешенный к использованию</t>
  </si>
  <si>
    <t>Код объекта ФАИП</t>
  </si>
  <si>
    <t>Код 
по бюджетной классификации Российской Федерации</t>
  </si>
  <si>
    <t>Код
субсидии</t>
  </si>
  <si>
    <t>Наименование субсидии</t>
  </si>
  <si>
    <t>(наименование иностранной валюты)</t>
  </si>
  <si>
    <t>по ОКВ</t>
  </si>
  <si>
    <t>по ОКЕИ</t>
  </si>
  <si>
    <t>Единица измерения: руб. (с точностью до второго десятичного знака)</t>
  </si>
  <si>
    <t>по ОКПО</t>
  </si>
  <si>
    <t>ведение лицевого счета</t>
  </si>
  <si>
    <t>Наименование органа, осуществляющего</t>
  </si>
  <si>
    <t>Глава по БК</t>
  </si>
  <si>
    <t>функции и полномочия учредителя</t>
  </si>
  <si>
    <t>по ОКТМО</t>
  </si>
  <si>
    <t>Наименование бюджета</t>
  </si>
  <si>
    <t>Дата представления предыдущих Сведений</t>
  </si>
  <si>
    <t>ИНН/КПП</t>
  </si>
  <si>
    <t>учреждение (подразделение)</t>
  </si>
  <si>
    <t>Государственное (муниципальное)</t>
  </si>
  <si>
    <t>Дата</t>
  </si>
  <si>
    <t>от "</t>
  </si>
  <si>
    <t>0501016</t>
  </si>
  <si>
    <t>Форма по ОКУД</t>
  </si>
  <si>
    <t>КОДЫ</t>
  </si>
  <si>
    <t xml:space="preserve"> Г.</t>
  </si>
  <si>
    <t>СВЕДЕНИЯ</t>
  </si>
  <si>
    <t>осуществляющего функции и полномочия учредителя (учреждения))</t>
  </si>
  <si>
    <t>(наименование должности лица, утверждающего документ; наименование органа,</t>
  </si>
  <si>
    <t>УТВЕРЖДАЮ</t>
  </si>
  <si>
    <t>Наименование муниципального учреждения:</t>
  </si>
  <si>
    <t>Адрес фактического местонахождения:</t>
  </si>
  <si>
    <t>Сведения о балансовой стоимости имущества учреждения по состоянию на___________________________________</t>
  </si>
  <si>
    <t xml:space="preserve">                                                                                                                                              (дата составления плана)</t>
  </si>
  <si>
    <t>(последняя отчетная дата, предшествующая дате составления плана)</t>
  </si>
  <si>
    <t xml:space="preserve">                                                                   по состоянию на _________________________________________________________________________________________</t>
  </si>
  <si>
    <t>денежные средства учреждения на счетах, открытых в органах Федерального казначейства</t>
  </si>
  <si>
    <t>субсидия на финансовое обеспечение выполнения муниципального задания</t>
  </si>
  <si>
    <t>гранты в форме субсидий</t>
  </si>
  <si>
    <t xml:space="preserve">                                                                (дата составления плана)</t>
  </si>
  <si>
    <t>________ год</t>
  </si>
  <si>
    <t>_______год</t>
  </si>
  <si>
    <t>Объем бюджетных инвестиций (в части переданных полномочий  муниципального заказчика в соответствии с Бюджетным кодексом Российской Федерации), всего</t>
  </si>
  <si>
    <t xml:space="preserve">Расчеты (обоснования) к плану финансово-хозяйственной деятельности муниципального учрежения                                                             </t>
  </si>
  <si>
    <t>Таблица 5.1</t>
  </si>
  <si>
    <t>Фонд оплаты труда в год, рублей (гр.3 х гр.4)</t>
  </si>
  <si>
    <t>Таблица 5.2</t>
  </si>
  <si>
    <t>Таблица 5.3</t>
  </si>
  <si>
    <t>Таблица 5.4</t>
  </si>
  <si>
    <t>Таблица 5.5</t>
  </si>
  <si>
    <t>Таблица 5.6</t>
  </si>
  <si>
    <t>Таблица 5.7</t>
  </si>
  <si>
    <t>Таблица 5.8</t>
  </si>
  <si>
    <t>Таблица 5.9</t>
  </si>
  <si>
    <t>Таблица 5.10</t>
  </si>
  <si>
    <t>Таблица 5.11</t>
  </si>
  <si>
    <t>Газоснабжение, всего</t>
  </si>
  <si>
    <t>Таблица 5.12</t>
  </si>
  <si>
    <t>Таблица 5.13</t>
  </si>
  <si>
    <t>Таблица 5.14</t>
  </si>
  <si>
    <t>Таблица 5.15</t>
  </si>
  <si>
    <t>Таблица 5.16</t>
  </si>
  <si>
    <t>ОБ ОПЕРАЦИЯХ С ЦЕЛЕВЫМИ СУБСИДИЯМИ, ПРЕДОСТАВЛЕННЫМИ МУНИЦИПАЛЬНОМУ УЧРЕЖДЕНИЮ НА 20</t>
  </si>
  <si>
    <t>Код по реестру участников бюджетного процесса, а также юридических лиц, не являющихся участниками бюджетного процесса (код УБП)</t>
  </si>
  <si>
    <t xml:space="preserve">                                                                      (дата составления плана) </t>
  </si>
  <si>
    <t>Управление образования администрации Унечского муниципального района</t>
  </si>
  <si>
    <t xml:space="preserve">  </t>
  </si>
  <si>
    <t>машинист по стирке белья</t>
  </si>
  <si>
    <t>воспитатель</t>
  </si>
  <si>
    <t>младший воспитатель</t>
  </si>
  <si>
    <t>музыкальный руководитель</t>
  </si>
  <si>
    <t>Директор</t>
  </si>
  <si>
    <t xml:space="preserve">Зам.директора по ВР </t>
  </si>
  <si>
    <t>Педагог доп. образован.</t>
  </si>
  <si>
    <t>Библиотекарь</t>
  </si>
  <si>
    <t>Старшая вожатая</t>
  </si>
  <si>
    <t>Учитель</t>
  </si>
  <si>
    <t>Социальный педагог</t>
  </si>
  <si>
    <t>Сторож</t>
  </si>
  <si>
    <t>Водитель</t>
  </si>
  <si>
    <t>сады</t>
  </si>
  <si>
    <t>школы</t>
  </si>
  <si>
    <t>не указано</t>
  </si>
  <si>
    <t>Очная</t>
  </si>
  <si>
    <t>нет</t>
  </si>
  <si>
    <t>Физические лица</t>
  </si>
  <si>
    <t>Муниципальное бюджетное образовательное учреждение дополнитеотного образования "Центр дополнительного образования" города Унеча Брянской области</t>
  </si>
  <si>
    <t>Ч52460</t>
  </si>
  <si>
    <t>Осуществление образовательной деятельности по дополнительным общеобразовательным программам-дополнительным общеразвивиющим программам. дополнительным предпрофессиональным программам. а также предоставление образовательных услуг населению.</t>
  </si>
  <si>
    <t>Создание сети кружков декоративно-прикладного. художественнно-эстетического. спортивного и спортивно-технического творчества. эколого-биологических и военно-патриотических направлений на базе образовательных учреждений Унечского района</t>
  </si>
  <si>
    <t>Организация и проведение различных тематических выставок. конкурсов. фестивалей. соревнований. музыкально-развлекательных. воспитательных. музыкально-танцевальных. лекториев. учебно-тематических вечеров другой направленности. огоньков. утренников. концертных и других  массовых мероприятий на базе образовательных учреждений.</t>
  </si>
  <si>
    <t>Создание различных детских научно-технических объединений (клубы. лаборатории и т.п.)</t>
  </si>
  <si>
    <t>Проведение семинаров. лекций-экскурсий. бесед. как по изучаемым предметам. так и в рамках воспитательного процесса</t>
  </si>
  <si>
    <t>Создание совместно с неполитическими организациями детских творческих объединений. методическое руководство развитием технического. декоративно-прикладного. художественно-эстетического. спортивного. спортивно-технического творчества. эколого-биологического и военно-патриотического направлений в образовательных учреждений района</t>
  </si>
  <si>
    <t>Методическая помощь и руководство в организации работы детских общественных организаций</t>
  </si>
  <si>
    <t>Образовательный процесс в соответствии с Уставом. лицензией и свидетельством о государственной аккредитации</t>
  </si>
  <si>
    <t>Использование и совершенствование методики образовательного процесса и образовательных технологий</t>
  </si>
  <si>
    <t>Разработка и утверждение образовательных программ и учебных плановРазработка и утверждение концепции развития Учреждения</t>
  </si>
  <si>
    <t>Разработка и утверждение годового календарного учебного графика</t>
  </si>
  <si>
    <t>Самостоятельный выбор системы оценок. формы. порядка и периодичности промежуточной аттестации обучающихся</t>
  </si>
  <si>
    <t>Выбор формы. средств и методов обучения и воспитания. обучающихся в разновозрастных объединениях. в том числе организация выставочной деятельности обучающихся и педагогов. других культурно-массовых мероприятий</t>
  </si>
  <si>
    <t>Осуществление текущего контроля успеваемости и промежуточной аттестации обучающихся в соответствии с Уставом и требованиями действующего законодательства</t>
  </si>
  <si>
    <t>Апробация инновационных образовательных технологий и учебно-методических пособий</t>
  </si>
  <si>
    <t>Оказание дополнительных образовательных услуг (на договорной основе). в том числе за плату. за пределами дополнительной образовательной программы. определяющей статус Учреждения</t>
  </si>
  <si>
    <t>Производство и реализация собственной продукции .работ. услуг</t>
  </si>
  <si>
    <t>Оказание посреднических услуг</t>
  </si>
  <si>
    <t>Проведение благотворительных мероприятий в установленном законодательством Российской Федерации порядке</t>
  </si>
  <si>
    <t>Привлечение для осуществления деятельности.предусмотренной Уставом.дополнительных источников финансовых и материальных средств</t>
  </si>
  <si>
    <t>Осуществление иной не запрещенной деятельности в соответствии с законодательством Российской Федерации</t>
  </si>
  <si>
    <t>80.10.3</t>
  </si>
  <si>
    <t>Реализация дополнительных образовательных программ</t>
  </si>
  <si>
    <r>
      <t xml:space="preserve">                                                                                                                                         Показатели по поступлениям и выплатам учреждения                            </t>
    </r>
    <r>
      <rPr>
        <sz val="10"/>
        <color rgb="FF000000"/>
        <rFont val="Segoe UI"/>
        <family val="2"/>
        <charset val="204"/>
      </rPr>
      <t xml:space="preserve">Таблица 2    </t>
    </r>
    <r>
      <rPr>
        <b/>
        <sz val="10"/>
        <color rgb="FF000000"/>
        <rFont val="Segoe UI"/>
        <family val="2"/>
        <charset val="204"/>
      </rPr>
      <t xml:space="preserve">                 
                                                                                                                                                на  2018 год</t>
    </r>
  </si>
  <si>
    <r>
      <t xml:space="preserve">                                                                                                                                         Показатели по поступлениям и выплатам учреждения                            </t>
    </r>
    <r>
      <rPr>
        <sz val="10"/>
        <color rgb="FF000000"/>
        <rFont val="Segoe UI"/>
        <family val="2"/>
        <charset val="204"/>
      </rPr>
      <t xml:space="preserve">Таблица 2    </t>
    </r>
    <r>
      <rPr>
        <b/>
        <sz val="10"/>
        <color rgb="FF000000"/>
        <rFont val="Segoe UI"/>
        <family val="2"/>
        <charset val="204"/>
      </rPr>
      <t xml:space="preserve">                 
                                                                                                                                                на  2019год</t>
    </r>
  </si>
  <si>
    <t>МБОУДО  ЦДО города Унеча Брянской области</t>
  </si>
  <si>
    <t>243300 Брянская область г. Унеча ул. Октябрьская д.16</t>
  </si>
  <si>
    <t>Начальник управления образования Сверделко В. В.</t>
  </si>
  <si>
    <t>на 2018 год и плановый период 2019 и 2020 годы</t>
  </si>
  <si>
    <t>на 2018 год (очередной финансовый год)</t>
  </si>
  <si>
    <t>на 2019 год (первый год планового периода)</t>
  </si>
  <si>
    <t>на 2020 год (второй год планового периода)</t>
  </si>
  <si>
    <t>Показатели выплат по расходам
на закупку товаров, работ, услуг учреждения на11 января 2018 года</t>
  </si>
  <si>
    <r>
      <t xml:space="preserve">                                                                                                                                         Показатели по поступлениям и выплатам учреждения                            </t>
    </r>
    <r>
      <rPr>
        <sz val="10"/>
        <color rgb="FF000000"/>
        <rFont val="Segoe UI"/>
        <family val="2"/>
        <charset val="204"/>
      </rPr>
      <t xml:space="preserve">Таблица 2    </t>
    </r>
    <r>
      <rPr>
        <b/>
        <sz val="10"/>
        <color rgb="FF000000"/>
        <rFont val="Segoe UI"/>
        <family val="2"/>
        <charset val="204"/>
      </rPr>
      <t xml:space="preserve">                 
                                                                                                                                                на  11 января   на2018 год</t>
    </r>
  </si>
  <si>
    <t>002 0703 0201280320 130</t>
  </si>
  <si>
    <t>002 0703 0201280320 180</t>
  </si>
  <si>
    <t>002 0703 0201280320 611</t>
  </si>
  <si>
    <t>"11" января 2018 г.</t>
  </si>
  <si>
    <t>Дата составления: 11 января 2018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</si>
</sst>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7" formatCode="#,##0.00&quot;р.&quot;;\-#,##0.00&quot;р.&quot;"/>
    <numFmt numFmtId="44" formatCode="_-* #,##0.00&quot;р.&quot;_-;\-* #,##0.00&quot;р.&quot;_-;_-* &quot;-&quot;??&quot;р.&quot;_-;_-@_-"/>
    <numFmt numFmtId="164" formatCode="0_ ;\-0\ "/>
    <numFmt numFmtId="165" formatCode="#,##0.00_ ;\-#,##0.00\ "/>
    <numFmt numFmtId="166" formatCode="0.00_ ;\-0.00\ "/>
    <numFmt numFmtId="167" formatCode="#,##0_ ;\-#,##0\ "/>
    <numFmt numFmtId="168" formatCode="#,##0.00&quot;р.&quot;"/>
  </numFmts>
  <fonts count="25" x14ac:knownFonts="1">
    <font>
      <sz val="10"/>
      <color rgb="FF000000"/>
      <name val="Times New Roman"/>
    </font>
    <font>
      <sz val="10"/>
      <name val="Times New Roman"/>
      <family val="1"/>
      <charset val="204"/>
    </font>
    <font>
      <sz val="8"/>
      <name val="Arial Narrow"/>
      <family val="2"/>
      <charset val="204"/>
    </font>
    <font>
      <sz val="10"/>
      <name val="Segoe UI"/>
      <family val="2"/>
      <charset val="204"/>
    </font>
    <font>
      <sz val="8"/>
      <name val="Segoe UI"/>
      <family val="2"/>
      <charset val="204"/>
    </font>
    <font>
      <b/>
      <sz val="10"/>
      <name val="Segoe UI"/>
      <family val="2"/>
      <charset val="204"/>
    </font>
    <font>
      <b/>
      <sz val="10"/>
      <color rgb="FF000000"/>
      <name val="Segoe UI"/>
      <family val="2"/>
      <charset val="204"/>
    </font>
    <font>
      <sz val="10"/>
      <color rgb="FF000000"/>
      <name val="Segoe UI"/>
      <family val="2"/>
      <charset val="204"/>
    </font>
    <font>
      <sz val="8"/>
      <color rgb="FF000000"/>
      <name val="Segoe UI"/>
      <family val="2"/>
      <charset val="204"/>
    </font>
    <font>
      <b/>
      <sz val="10"/>
      <color rgb="FFFFFFFF"/>
      <name val="Segoe UI"/>
      <family val="2"/>
      <charset val="204"/>
    </font>
    <font>
      <sz val="10"/>
      <name val="Arial Cyr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sz val="7"/>
      <name val="Arial"/>
      <family val="2"/>
      <charset val="204"/>
    </font>
    <font>
      <b/>
      <i/>
      <sz val="7"/>
      <name val="Arial"/>
      <family val="2"/>
      <charset val="204"/>
    </font>
    <font>
      <sz val="7"/>
      <name val="Arial Narrow"/>
      <family val="2"/>
      <charset val="204"/>
    </font>
    <font>
      <b/>
      <sz val="8"/>
      <name val="Arial"/>
      <family val="2"/>
      <charset val="204"/>
    </font>
    <font>
      <b/>
      <sz val="9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Segoe UI"/>
      <family val="2"/>
      <charset val="204"/>
    </font>
    <font>
      <sz val="10"/>
      <name val="Arial Cyr"/>
      <family val="2"/>
      <charset val="204"/>
    </font>
    <font>
      <sz val="10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6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DashDotDot">
        <color indexed="64"/>
      </right>
      <top/>
      <bottom style="mediumDashDotDot">
        <color indexed="64"/>
      </bottom>
      <diagonal/>
    </border>
    <border>
      <left/>
      <right/>
      <top/>
      <bottom style="mediumDashDotDot">
        <color indexed="64"/>
      </bottom>
      <diagonal/>
    </border>
    <border>
      <left style="mediumDashDotDot">
        <color indexed="64"/>
      </left>
      <right/>
      <top/>
      <bottom style="mediumDashDotDot">
        <color indexed="64"/>
      </bottom>
      <diagonal/>
    </border>
    <border>
      <left/>
      <right style="mediumDashDotDot">
        <color indexed="64"/>
      </right>
      <top/>
      <bottom/>
      <diagonal/>
    </border>
    <border>
      <left style="mediumDashDotDot">
        <color indexed="64"/>
      </left>
      <right/>
      <top/>
      <bottom/>
      <diagonal/>
    </border>
    <border>
      <left/>
      <right style="mediumDashDotDot">
        <color indexed="64"/>
      </right>
      <top style="mediumDashDotDot">
        <color indexed="64"/>
      </top>
      <bottom/>
      <diagonal/>
    </border>
    <border>
      <left/>
      <right/>
      <top style="mediumDashDotDot">
        <color indexed="64"/>
      </top>
      <bottom/>
      <diagonal/>
    </border>
    <border>
      <left style="mediumDashDotDot">
        <color indexed="64"/>
      </left>
      <right/>
      <top style="mediumDashDotDot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44" fontId="0" fillId="0" borderId="0">
      <alignment vertical="top" wrapText="1"/>
    </xf>
    <xf numFmtId="0" fontId="10" fillId="0" borderId="0"/>
  </cellStyleXfs>
  <cellXfs count="284">
    <xf numFmtId="44" fontId="0" fillId="0" borderId="0" xfId="0" applyNumberFormat="1" applyFont="1" applyFill="1" applyAlignment="1">
      <alignment vertical="top" wrapText="1"/>
    </xf>
    <xf numFmtId="44" fontId="1" fillId="0" borderId="0" xfId="0" applyNumberFormat="1" applyFont="1" applyFill="1" applyAlignment="1">
      <alignment vertical="top" wrapText="1"/>
    </xf>
    <xf numFmtId="44" fontId="3" fillId="0" borderId="0" xfId="0" applyNumberFormat="1" applyFont="1" applyFill="1" applyAlignment="1">
      <alignment vertical="top" wrapText="1"/>
    </xf>
    <xf numFmtId="0" fontId="3" fillId="0" borderId="0" xfId="0" applyNumberFormat="1" applyFont="1" applyFill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left" vertical="center" wrapText="1"/>
    </xf>
    <xf numFmtId="0" fontId="4" fillId="0" borderId="0" xfId="0" applyNumberFormat="1" applyFont="1" applyFill="1" applyBorder="1" applyAlignment="1">
      <alignment horizont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44" fontId="7" fillId="0" borderId="0" xfId="0" applyNumberFormat="1" applyFont="1" applyFill="1" applyAlignment="1">
      <alignment vertical="top" wrapText="1"/>
    </xf>
    <xf numFmtId="0" fontId="7" fillId="0" borderId="3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vertical="center" wrapText="1"/>
    </xf>
    <xf numFmtId="0" fontId="7" fillId="0" borderId="2" xfId="0" applyNumberFormat="1" applyFont="1" applyFill="1" applyBorder="1" applyAlignment="1">
      <alignment horizontal="left" vertical="center" wrapText="1" indent="2"/>
    </xf>
    <xf numFmtId="4" fontId="7" fillId="0" borderId="2" xfId="0" applyNumberFormat="1" applyFont="1" applyFill="1" applyBorder="1" applyAlignment="1">
      <alignment vertical="center" wrapText="1"/>
    </xf>
    <xf numFmtId="0" fontId="6" fillId="0" borderId="4" xfId="0" applyNumberFormat="1" applyFont="1" applyFill="1" applyBorder="1" applyAlignment="1">
      <alignment horizontal="center" vertical="center" wrapText="1"/>
    </xf>
    <xf numFmtId="0" fontId="7" fillId="0" borderId="4" xfId="0" applyNumberFormat="1" applyFont="1" applyFill="1" applyBorder="1" applyAlignment="1">
      <alignment vertical="center" wrapText="1"/>
    </xf>
    <xf numFmtId="44" fontId="8" fillId="0" borderId="0" xfId="0" applyNumberFormat="1" applyFont="1" applyFill="1" applyAlignment="1">
      <alignment horizontal="left" vertical="center" wrapText="1"/>
    </xf>
    <xf numFmtId="0" fontId="7" fillId="0" borderId="4" xfId="0" applyNumberFormat="1" applyFont="1" applyFill="1" applyBorder="1" applyAlignment="1">
      <alignment horizontal="center" vertical="center" wrapText="1"/>
    </xf>
    <xf numFmtId="14" fontId="7" fillId="0" borderId="0" xfId="0" applyNumberFormat="1" applyFont="1" applyFill="1" applyAlignment="1">
      <alignment vertical="top" wrapText="1"/>
    </xf>
    <xf numFmtId="0" fontId="7" fillId="0" borderId="4" xfId="0" applyNumberFormat="1" applyFont="1" applyFill="1" applyBorder="1" applyAlignment="1">
      <alignment horizontal="left" vertical="center" wrapText="1" indent="1"/>
    </xf>
    <xf numFmtId="0" fontId="7" fillId="0" borderId="4" xfId="0" applyNumberFormat="1" applyFont="1" applyFill="1" applyBorder="1" applyAlignment="1">
      <alignment horizontal="left" vertical="center" wrapText="1" indent="2"/>
    </xf>
    <xf numFmtId="44" fontId="7" fillId="0" borderId="0" xfId="0" applyNumberFormat="1" applyFont="1" applyFill="1" applyAlignment="1">
      <alignment horizontal="right" vertical="top" wrapText="1"/>
    </xf>
    <xf numFmtId="4" fontId="7" fillId="0" borderId="0" xfId="0" applyNumberFormat="1" applyFont="1" applyFill="1" applyAlignment="1">
      <alignment vertical="center" wrapText="1"/>
    </xf>
    <xf numFmtId="44" fontId="7" fillId="0" borderId="0" xfId="0" applyNumberFormat="1" applyFont="1" applyFill="1" applyAlignment="1">
      <alignment vertical="center" wrapText="1"/>
    </xf>
    <xf numFmtId="44" fontId="7" fillId="0" borderId="0" xfId="0" applyNumberFormat="1" applyFont="1" applyFill="1" applyAlignment="1">
      <alignment horizontal="right" vertical="center" wrapText="1"/>
    </xf>
    <xf numFmtId="0" fontId="7" fillId="0" borderId="2" xfId="0" applyNumberFormat="1" applyFont="1" applyFill="1" applyBorder="1" applyAlignment="1">
      <alignment horizontal="left" vertical="center" wrapText="1"/>
    </xf>
    <xf numFmtId="0" fontId="7" fillId="0" borderId="2" xfId="0" applyNumberFormat="1" applyFont="1" applyFill="1" applyBorder="1" applyAlignment="1">
      <alignment horizontal="left" vertical="center" wrapText="1" indent="4"/>
    </xf>
    <xf numFmtId="0" fontId="7" fillId="0" borderId="2" xfId="0" applyNumberFormat="1" applyFont="1" applyFill="1" applyBorder="1" applyAlignment="1">
      <alignment horizontal="left" vertical="center" wrapText="1" indent="5"/>
    </xf>
    <xf numFmtId="0" fontId="6" fillId="0" borderId="2" xfId="0" applyNumberFormat="1" applyFont="1" applyFill="1" applyBorder="1" applyAlignment="1">
      <alignment vertical="center" wrapText="1"/>
    </xf>
    <xf numFmtId="0" fontId="7" fillId="0" borderId="7" xfId="0" applyNumberFormat="1" applyFont="1" applyFill="1" applyBorder="1" applyAlignment="1">
      <alignment horizontal="center" vertical="center" wrapText="1"/>
    </xf>
    <xf numFmtId="44" fontId="7" fillId="0" borderId="3" xfId="0" applyNumberFormat="1" applyFont="1" applyFill="1" applyBorder="1" applyAlignment="1">
      <alignment vertical="center" wrapText="1"/>
    </xf>
    <xf numFmtId="44" fontId="7" fillId="0" borderId="3" xfId="0" quotePrefix="1" applyNumberFormat="1" applyFont="1" applyFill="1" applyBorder="1" applyAlignment="1">
      <alignment vertical="center" wrapText="1"/>
    </xf>
    <xf numFmtId="44" fontId="7" fillId="0" borderId="3" xfId="0" quotePrefix="1" applyNumberFormat="1" applyFont="1" applyFill="1" applyBorder="1" applyAlignment="1">
      <alignment horizontal="center" vertical="center" wrapText="1"/>
    </xf>
    <xf numFmtId="44" fontId="7" fillId="0" borderId="3" xfId="0" applyNumberFormat="1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vertical="center" wrapText="1"/>
    </xf>
    <xf numFmtId="49" fontId="6" fillId="0" borderId="0" xfId="0" applyNumberFormat="1" applyFont="1" applyFill="1" applyAlignment="1">
      <alignment horizontal="left" vertical="center" wrapText="1"/>
    </xf>
    <xf numFmtId="0" fontId="7" fillId="0" borderId="3" xfId="0" applyNumberFormat="1" applyFont="1" applyFill="1" applyBorder="1" applyAlignment="1">
      <alignment horizontal="left" vertical="center"/>
    </xf>
    <xf numFmtId="44" fontId="7" fillId="0" borderId="3" xfId="0" applyNumberFormat="1" applyFont="1" applyFill="1" applyBorder="1" applyAlignment="1">
      <alignment vertical="top" wrapText="1"/>
    </xf>
    <xf numFmtId="44" fontId="8" fillId="0" borderId="3" xfId="0" applyNumberFormat="1" applyFont="1" applyFill="1" applyBorder="1" applyAlignment="1">
      <alignment horizontal="center" vertical="center" wrapText="1"/>
    </xf>
    <xf numFmtId="44" fontId="7" fillId="0" borderId="0" xfId="0" applyNumberFormat="1" applyFont="1" applyFill="1" applyAlignment="1">
      <alignment vertical="top"/>
    </xf>
    <xf numFmtId="164" fontId="7" fillId="0" borderId="3" xfId="0" applyNumberFormat="1" applyFont="1" applyFill="1" applyBorder="1" applyAlignment="1">
      <alignment horizontal="center" vertical="top"/>
    </xf>
    <xf numFmtId="44" fontId="7" fillId="0" borderId="3" xfId="0" applyNumberFormat="1" applyFont="1" applyFill="1" applyBorder="1" applyAlignment="1">
      <alignment vertical="top"/>
    </xf>
    <xf numFmtId="44" fontId="7" fillId="0" borderId="18" xfId="0" applyNumberFormat="1" applyFont="1" applyFill="1" applyBorder="1" applyAlignment="1">
      <alignment vertical="top"/>
    </xf>
    <xf numFmtId="164" fontId="7" fillId="0" borderId="3" xfId="0" applyNumberFormat="1" applyFont="1" applyFill="1" applyBorder="1" applyAlignment="1">
      <alignment horizontal="center" vertical="center"/>
    </xf>
    <xf numFmtId="49" fontId="7" fillId="0" borderId="3" xfId="0" applyNumberFormat="1" applyFont="1" applyFill="1" applyBorder="1" applyAlignment="1">
      <alignment horizontal="left" vertical="center" wrapText="1" indent="1"/>
    </xf>
    <xf numFmtId="49" fontId="7" fillId="0" borderId="3" xfId="0" applyNumberFormat="1" applyFont="1" applyFill="1" applyBorder="1" applyAlignment="1">
      <alignment horizontal="left" vertical="center" wrapText="1" indent="2"/>
    </xf>
    <xf numFmtId="49" fontId="7" fillId="0" borderId="18" xfId="0" applyNumberFormat="1" applyFont="1" applyFill="1" applyBorder="1" applyAlignment="1"/>
    <xf numFmtId="44" fontId="7" fillId="0" borderId="3" xfId="0" applyNumberFormat="1" applyFont="1" applyFill="1" applyBorder="1" applyAlignment="1">
      <alignment horizontal="center" vertical="center"/>
    </xf>
    <xf numFmtId="164" fontId="6" fillId="0" borderId="3" xfId="0" applyNumberFormat="1" applyFont="1" applyFill="1" applyBorder="1" applyAlignment="1">
      <alignment horizontal="center" vertical="center"/>
    </xf>
    <xf numFmtId="49" fontId="6" fillId="0" borderId="3" xfId="0" applyNumberFormat="1" applyFont="1" applyFill="1" applyBorder="1" applyAlignment="1">
      <alignment vertical="center" wrapText="1"/>
    </xf>
    <xf numFmtId="44" fontId="6" fillId="0" borderId="3" xfId="0" applyNumberFormat="1" applyFont="1" applyFill="1" applyBorder="1" applyAlignment="1">
      <alignment vertical="top"/>
    </xf>
    <xf numFmtId="49" fontId="7" fillId="0" borderId="3" xfId="0" applyNumberFormat="1" applyFont="1" applyFill="1" applyBorder="1" applyAlignment="1">
      <alignment horizontal="left" vertical="center" wrapText="1" indent="3"/>
    </xf>
    <xf numFmtId="49" fontId="7" fillId="0" borderId="3" xfId="0" applyNumberFormat="1" applyFont="1" applyFill="1" applyBorder="1" applyAlignment="1">
      <alignment horizontal="left" vertical="center" wrapText="1"/>
    </xf>
    <xf numFmtId="49" fontId="6" fillId="0" borderId="3" xfId="0" applyNumberFormat="1" applyFont="1" applyFill="1" applyBorder="1" applyAlignment="1">
      <alignment horizontal="left" vertical="center" wrapText="1"/>
    </xf>
    <xf numFmtId="49" fontId="7" fillId="0" borderId="3" xfId="0" applyNumberFormat="1" applyFont="1" applyFill="1" applyBorder="1" applyAlignment="1">
      <alignment horizontal="center" vertical="center" wrapText="1"/>
    </xf>
    <xf numFmtId="49" fontId="7" fillId="0" borderId="18" xfId="0" applyNumberFormat="1" applyFont="1" applyFill="1" applyBorder="1" applyAlignment="1">
      <alignment horizontal="left"/>
    </xf>
    <xf numFmtId="0" fontId="11" fillId="0" borderId="0" xfId="1" applyNumberFormat="1" applyFont="1" applyBorder="1" applyAlignment="1">
      <alignment horizontal="left"/>
    </xf>
    <xf numFmtId="0" fontId="12" fillId="0" borderId="0" xfId="1" applyNumberFormat="1" applyFont="1" applyBorder="1" applyAlignment="1">
      <alignment horizontal="left"/>
    </xf>
    <xf numFmtId="0" fontId="13" fillId="0" borderId="0" xfId="1" applyNumberFormat="1" applyFont="1" applyBorder="1" applyAlignment="1">
      <alignment horizontal="left"/>
    </xf>
    <xf numFmtId="0" fontId="13" fillId="0" borderId="21" xfId="1" applyNumberFormat="1" applyFont="1" applyBorder="1" applyAlignment="1">
      <alignment horizontal="left"/>
    </xf>
    <xf numFmtId="0" fontId="13" fillId="0" borderId="22" xfId="1" applyNumberFormat="1" applyFont="1" applyBorder="1" applyAlignment="1">
      <alignment horizontal="left"/>
    </xf>
    <xf numFmtId="0" fontId="13" fillId="0" borderId="23" xfId="1" applyNumberFormat="1" applyFont="1" applyBorder="1" applyAlignment="1">
      <alignment horizontal="left"/>
    </xf>
    <xf numFmtId="0" fontId="12" fillId="0" borderId="24" xfId="1" applyNumberFormat="1" applyFont="1" applyBorder="1" applyAlignment="1">
      <alignment horizontal="left"/>
    </xf>
    <xf numFmtId="0" fontId="11" fillId="0" borderId="25" xfId="1" applyNumberFormat="1" applyFont="1" applyBorder="1" applyAlignment="1">
      <alignment horizontal="left"/>
    </xf>
    <xf numFmtId="0" fontId="13" fillId="0" borderId="0" xfId="1" applyNumberFormat="1" applyFont="1" applyBorder="1" applyAlignment="1">
      <alignment horizontal="left" vertical="top"/>
    </xf>
    <xf numFmtId="0" fontId="14" fillId="0" borderId="24" xfId="1" applyNumberFormat="1" applyFont="1" applyBorder="1" applyAlignment="1">
      <alignment horizontal="center"/>
    </xf>
    <xf numFmtId="0" fontId="14" fillId="0" borderId="0" xfId="1" applyNumberFormat="1" applyFont="1" applyBorder="1" applyAlignment="1">
      <alignment horizontal="center"/>
    </xf>
    <xf numFmtId="0" fontId="14" fillId="0" borderId="26" xfId="1" applyNumberFormat="1" applyFont="1" applyBorder="1" applyAlignment="1">
      <alignment horizontal="center"/>
    </xf>
    <xf numFmtId="0" fontId="14" fillId="0" borderId="27" xfId="1" applyNumberFormat="1" applyFont="1" applyBorder="1" applyAlignment="1">
      <alignment horizontal="center"/>
    </xf>
    <xf numFmtId="0" fontId="12" fillId="0" borderId="0" xfId="1" applyNumberFormat="1" applyFont="1" applyBorder="1" applyAlignment="1">
      <alignment horizontal="right"/>
    </xf>
    <xf numFmtId="0" fontId="12" fillId="0" borderId="0" xfId="1" applyNumberFormat="1" applyFont="1" applyBorder="1" applyAlignment="1">
      <alignment horizontal="left" vertical="center"/>
    </xf>
    <xf numFmtId="0" fontId="12" fillId="0" borderId="0" xfId="1" applyNumberFormat="1" applyFont="1" applyBorder="1" applyAlignment="1">
      <alignment horizontal="right" vertical="center"/>
    </xf>
    <xf numFmtId="0" fontId="12" fillId="0" borderId="0" xfId="1" applyNumberFormat="1" applyFont="1" applyBorder="1" applyAlignment="1">
      <alignment horizontal="left" vertical="top"/>
    </xf>
    <xf numFmtId="0" fontId="12" fillId="0" borderId="19" xfId="1" applyNumberFormat="1" applyFont="1" applyBorder="1" applyAlignment="1">
      <alignment horizontal="left" vertical="top"/>
    </xf>
    <xf numFmtId="0" fontId="12" fillId="0" borderId="18" xfId="1" applyNumberFormat="1" applyFont="1" applyBorder="1" applyAlignment="1">
      <alignment horizontal="left" vertical="top"/>
    </xf>
    <xf numFmtId="0" fontId="12" fillId="0" borderId="17" xfId="1" applyNumberFormat="1" applyFont="1" applyBorder="1" applyAlignment="1">
      <alignment horizontal="left" vertical="top"/>
    </xf>
    <xf numFmtId="0" fontId="12" fillId="0" borderId="47" xfId="1" applyNumberFormat="1" applyFont="1" applyBorder="1" applyAlignment="1">
      <alignment horizontal="left"/>
    </xf>
    <xf numFmtId="0" fontId="12" fillId="0" borderId="46" xfId="1" applyNumberFormat="1" applyFont="1" applyBorder="1" applyAlignment="1">
      <alignment horizontal="left"/>
    </xf>
    <xf numFmtId="49" fontId="11" fillId="0" borderId="0" xfId="1" applyNumberFormat="1" applyFont="1" applyBorder="1" applyAlignment="1">
      <alignment horizontal="center" vertical="center"/>
    </xf>
    <xf numFmtId="0" fontId="12" fillId="0" borderId="0" xfId="1" applyNumberFormat="1" applyFont="1" applyBorder="1" applyAlignment="1">
      <alignment horizontal="center" vertical="center"/>
    </xf>
    <xf numFmtId="0" fontId="12" fillId="0" borderId="0" xfId="1" applyNumberFormat="1" applyFont="1" applyBorder="1" applyAlignment="1">
      <alignment horizontal="left" wrapText="1"/>
    </xf>
    <xf numFmtId="0" fontId="12" fillId="0" borderId="0" xfId="1" applyNumberFormat="1" applyFont="1" applyBorder="1" applyAlignment="1">
      <alignment horizontal="center" vertical="top"/>
    </xf>
    <xf numFmtId="49" fontId="13" fillId="0" borderId="0" xfId="1" applyNumberFormat="1" applyFont="1" applyBorder="1" applyAlignment="1">
      <alignment horizontal="center" vertical="center"/>
    </xf>
    <xf numFmtId="0" fontId="13" fillId="0" borderId="0" xfId="1" applyNumberFormat="1" applyFont="1" applyBorder="1" applyAlignment="1">
      <alignment horizontal="left" vertical="center"/>
    </xf>
    <xf numFmtId="0" fontId="13" fillId="0" borderId="0" xfId="1" applyNumberFormat="1" applyFont="1" applyBorder="1" applyAlignment="1">
      <alignment horizontal="right" vertical="center"/>
    </xf>
    <xf numFmtId="0" fontId="13" fillId="0" borderId="0" xfId="1" applyNumberFormat="1" applyFont="1" applyBorder="1" applyAlignment="1">
      <alignment horizontal="center" vertical="center"/>
    </xf>
    <xf numFmtId="0" fontId="16" fillId="0" borderId="0" xfId="1" applyNumberFormat="1" applyFont="1" applyBorder="1" applyAlignment="1">
      <alignment horizontal="left"/>
    </xf>
    <xf numFmtId="0" fontId="17" fillId="0" borderId="0" xfId="1" applyNumberFormat="1" applyFont="1" applyBorder="1" applyAlignment="1">
      <alignment horizontal="left" vertical="center"/>
    </xf>
    <xf numFmtId="0" fontId="17" fillId="0" borderId="0" xfId="1" applyNumberFormat="1" applyFont="1" applyBorder="1" applyAlignment="1">
      <alignment horizontal="left"/>
    </xf>
    <xf numFmtId="0" fontId="17" fillId="0" borderId="0" xfId="1" applyNumberFormat="1" applyFont="1" applyBorder="1" applyAlignment="1">
      <alignment horizontal="right"/>
    </xf>
    <xf numFmtId="0" fontId="17" fillId="0" borderId="0" xfId="1" applyNumberFormat="1" applyFont="1" applyFill="1" applyBorder="1" applyAlignment="1">
      <alignment horizontal="left"/>
    </xf>
    <xf numFmtId="0" fontId="18" fillId="0" borderId="0" xfId="1" applyNumberFormat="1" applyFont="1" applyBorder="1" applyAlignment="1">
      <alignment horizontal="left"/>
    </xf>
    <xf numFmtId="0" fontId="13" fillId="0" borderId="0" xfId="1" applyNumberFormat="1" applyFont="1" applyBorder="1" applyAlignment="1">
      <alignment horizontal="center" vertical="top"/>
    </xf>
    <xf numFmtId="0" fontId="12" fillId="0" borderId="0" xfId="1" applyNumberFormat="1" applyFont="1" applyBorder="1" applyAlignment="1">
      <alignment horizontal="center"/>
    </xf>
    <xf numFmtId="0" fontId="3" fillId="0" borderId="0" xfId="0" applyNumberFormat="1" applyFont="1" applyFill="1" applyAlignment="1">
      <alignment horizontal="center" vertical="center" wrapText="1"/>
    </xf>
    <xf numFmtId="0" fontId="3" fillId="0" borderId="0" xfId="0" applyNumberFormat="1" applyFont="1" applyFill="1" applyAlignment="1">
      <alignment horizontal="left" vertical="center" wrapText="1"/>
    </xf>
    <xf numFmtId="0" fontId="5" fillId="0" borderId="0" xfId="0" applyNumberFormat="1" applyFont="1" applyFill="1" applyBorder="1" applyAlignment="1">
      <alignment horizontal="center" vertical="center" wrapText="1"/>
    </xf>
    <xf numFmtId="44" fontId="7" fillId="0" borderId="3" xfId="0" applyNumberFormat="1" applyFont="1" applyFill="1" applyBorder="1" applyAlignment="1">
      <alignment horizontal="center" vertical="center"/>
    </xf>
    <xf numFmtId="0" fontId="12" fillId="0" borderId="0" xfId="1" applyNumberFormat="1" applyFont="1" applyBorder="1" applyAlignment="1">
      <alignment horizontal="left"/>
    </xf>
    <xf numFmtId="44" fontId="6" fillId="0" borderId="0" xfId="0" applyNumberFormat="1" applyFont="1" applyFill="1" applyAlignment="1">
      <alignment vertical="top" wrapText="1"/>
    </xf>
    <xf numFmtId="49" fontId="17" fillId="0" borderId="18" xfId="1" applyNumberFormat="1" applyFont="1" applyFill="1" applyBorder="1" applyAlignment="1"/>
    <xf numFmtId="0" fontId="21" fillId="0" borderId="3" xfId="0" applyNumberFormat="1" applyFont="1" applyFill="1" applyBorder="1" applyAlignment="1">
      <alignment vertical="center" wrapText="1"/>
    </xf>
    <xf numFmtId="44" fontId="21" fillId="0" borderId="3" xfId="0" applyNumberFormat="1" applyFont="1" applyFill="1" applyBorder="1" applyAlignment="1">
      <alignment vertical="top" wrapText="1"/>
    </xf>
    <xf numFmtId="0" fontId="22" fillId="0" borderId="3" xfId="0" applyNumberFormat="1" applyFont="1" applyFill="1" applyBorder="1" applyAlignment="1">
      <alignment vertical="center" wrapText="1"/>
    </xf>
    <xf numFmtId="165" fontId="7" fillId="0" borderId="3" xfId="0" applyNumberFormat="1" applyFont="1" applyFill="1" applyBorder="1" applyAlignment="1">
      <alignment horizontal="center" vertical="top"/>
    </xf>
    <xf numFmtId="166" fontId="20" fillId="0" borderId="3" xfId="0" applyNumberFormat="1" applyFont="1" applyFill="1" applyBorder="1" applyAlignment="1">
      <alignment horizontal="center" vertical="top"/>
    </xf>
    <xf numFmtId="167" fontId="7" fillId="0" borderId="3" xfId="0" applyNumberFormat="1" applyFont="1" applyFill="1" applyBorder="1" applyAlignment="1">
      <alignment vertical="top"/>
    </xf>
    <xf numFmtId="44" fontId="7" fillId="0" borderId="3" xfId="0" applyNumberFormat="1" applyFont="1" applyFill="1" applyBorder="1" applyAlignment="1">
      <alignment horizontal="center" vertical="center"/>
    </xf>
    <xf numFmtId="2" fontId="23" fillId="0" borderId="3" xfId="0" applyNumberFormat="1" applyFont="1" applyBorder="1" applyAlignment="1">
      <alignment horizontal="left"/>
    </xf>
    <xf numFmtId="2" fontId="23" fillId="0" borderId="66" xfId="0" applyNumberFormat="1" applyFont="1" applyBorder="1" applyAlignment="1">
      <alignment horizontal="left"/>
    </xf>
    <xf numFmtId="7" fontId="7" fillId="0" borderId="3" xfId="0" applyNumberFormat="1" applyFont="1" applyFill="1" applyBorder="1" applyAlignment="1">
      <alignment horizontal="center" vertical="top"/>
    </xf>
    <xf numFmtId="168" fontId="23" fillId="0" borderId="3" xfId="0" applyNumberFormat="1" applyFont="1" applyBorder="1" applyAlignment="1">
      <alignment horizontal="center"/>
    </xf>
    <xf numFmtId="168" fontId="7" fillId="0" borderId="3" xfId="0" applyNumberFormat="1" applyFont="1" applyFill="1" applyBorder="1" applyAlignment="1">
      <alignment horizontal="center" vertical="top"/>
    </xf>
    <xf numFmtId="165" fontId="6" fillId="0" borderId="3" xfId="0" applyNumberFormat="1" applyFont="1" applyFill="1" applyBorder="1" applyAlignment="1">
      <alignment horizontal="center" vertical="top"/>
    </xf>
    <xf numFmtId="2" fontId="23" fillId="0" borderId="3" xfId="0" applyNumberFormat="1" applyFont="1" applyBorder="1" applyAlignment="1">
      <alignment horizontal="center" vertical="center"/>
    </xf>
    <xf numFmtId="2" fontId="23" fillId="0" borderId="66" xfId="0" applyNumberFormat="1" applyFont="1" applyBorder="1" applyAlignment="1">
      <alignment horizontal="center" vertical="center"/>
    </xf>
    <xf numFmtId="2" fontId="23" fillId="0" borderId="66" xfId="0" applyNumberFormat="1" applyFont="1" applyFill="1" applyBorder="1" applyAlignment="1">
      <alignment horizontal="center" vertical="center"/>
    </xf>
    <xf numFmtId="2" fontId="7" fillId="0" borderId="3" xfId="0" applyNumberFormat="1" applyFont="1" applyFill="1" applyBorder="1" applyAlignment="1">
      <alignment horizontal="center" vertical="top"/>
    </xf>
    <xf numFmtId="2" fontId="0" fillId="0" borderId="3" xfId="0" applyNumberFormat="1" applyBorder="1" applyAlignment="1">
      <alignment horizontal="center" vertical="center"/>
    </xf>
    <xf numFmtId="2" fontId="24" fillId="0" borderId="3" xfId="0" applyNumberFormat="1" applyFont="1" applyBorder="1" applyAlignment="1"/>
    <xf numFmtId="1" fontId="24" fillId="0" borderId="3" xfId="0" applyNumberFormat="1" applyFont="1" applyBorder="1" applyAlignment="1"/>
    <xf numFmtId="7" fontId="7" fillId="0" borderId="0" xfId="0" applyNumberFormat="1" applyFont="1" applyFill="1" applyAlignment="1">
      <alignment vertical="top"/>
    </xf>
    <xf numFmtId="44" fontId="7" fillId="0" borderId="3" xfId="0" applyNumberFormat="1" applyFont="1" applyFill="1" applyBorder="1" applyAlignment="1">
      <alignment horizontal="center" vertical="top"/>
    </xf>
    <xf numFmtId="7" fontId="6" fillId="0" borderId="3" xfId="0" applyNumberFormat="1" applyFont="1" applyFill="1" applyBorder="1" applyAlignment="1">
      <alignment horizontal="center" vertical="top"/>
    </xf>
    <xf numFmtId="167" fontId="7" fillId="0" borderId="3" xfId="0" applyNumberFormat="1" applyFont="1" applyFill="1" applyBorder="1" applyAlignment="1">
      <alignment horizontal="center" vertical="top"/>
    </xf>
    <xf numFmtId="49" fontId="7" fillId="0" borderId="3" xfId="0" applyNumberFormat="1" applyFont="1" applyFill="1" applyBorder="1" applyAlignment="1">
      <alignment vertical="top" wrapText="1"/>
    </xf>
    <xf numFmtId="49" fontId="21" fillId="0" borderId="3" xfId="0" applyNumberFormat="1" applyFont="1" applyFill="1" applyBorder="1" applyAlignment="1">
      <alignment vertical="top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0" fontId="7" fillId="0" borderId="8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left" vertical="center" wrapText="1"/>
    </xf>
    <xf numFmtId="0" fontId="3" fillId="0" borderId="0" xfId="0" applyNumberFormat="1" applyFont="1" applyFill="1" applyAlignment="1">
      <alignment horizontal="left" vertical="center" wrapText="1"/>
    </xf>
    <xf numFmtId="0" fontId="3" fillId="0" borderId="0" xfId="0" applyNumberFormat="1" applyFont="1" applyFill="1" applyAlignment="1">
      <alignment horizontal="center" vertical="center" wrapText="1"/>
    </xf>
    <xf numFmtId="0" fontId="5" fillId="0" borderId="0" xfId="0" applyNumberFormat="1" applyFont="1" applyFill="1" applyAlignment="1">
      <alignment horizontal="center" vertical="center" wrapText="1"/>
    </xf>
    <xf numFmtId="0" fontId="5" fillId="0" borderId="18" xfId="0" applyNumberFormat="1" applyFont="1" applyFill="1" applyBorder="1" applyAlignment="1">
      <alignment horizontal="center" vertical="center" wrapText="1"/>
    </xf>
    <xf numFmtId="44" fontId="20" fillId="0" borderId="15" xfId="0" applyNumberFormat="1" applyFont="1" applyFill="1" applyBorder="1" applyAlignment="1">
      <alignment horizontal="left" vertical="top" wrapText="1"/>
    </xf>
    <xf numFmtId="44" fontId="20" fillId="0" borderId="0" xfId="0" applyNumberFormat="1" applyFont="1" applyFill="1" applyAlignment="1">
      <alignment horizontal="left" vertical="top" wrapText="1"/>
    </xf>
    <xf numFmtId="44" fontId="20" fillId="0" borderId="18" xfId="0" applyNumberFormat="1" applyFont="1" applyFill="1" applyBorder="1" applyAlignment="1">
      <alignment horizontal="left" vertical="top" wrapText="1"/>
    </xf>
    <xf numFmtId="0" fontId="6" fillId="0" borderId="0" xfId="0" applyNumberFormat="1" applyFont="1" applyFill="1" applyAlignment="1">
      <alignment horizontal="center" vertical="center" wrapText="1"/>
    </xf>
    <xf numFmtId="0" fontId="9" fillId="0" borderId="0" xfId="0" applyNumberFormat="1" applyFont="1" applyFill="1" applyAlignment="1">
      <alignment horizontal="left" vertical="center" wrapText="1"/>
    </xf>
    <xf numFmtId="0" fontId="6" fillId="0" borderId="0" xfId="0" applyNumberFormat="1" applyFont="1" applyFill="1" applyBorder="1" applyAlignment="1">
      <alignment horizontal="left" vertical="center" wrapText="1"/>
    </xf>
    <xf numFmtId="49" fontId="8" fillId="0" borderId="0" xfId="0" applyNumberFormat="1" applyFont="1" applyFill="1" applyAlignment="1">
      <alignment horizontal="left" vertical="top" wrapText="1"/>
    </xf>
    <xf numFmtId="0" fontId="6" fillId="0" borderId="0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vertical="center" wrapText="1"/>
    </xf>
    <xf numFmtId="4" fontId="6" fillId="0" borderId="65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4" fontId="6" fillId="0" borderId="0" xfId="0" applyNumberFormat="1" applyFont="1" applyFill="1" applyAlignment="1">
      <alignment horizontal="center" vertical="center" wrapText="1"/>
    </xf>
    <xf numFmtId="0" fontId="7" fillId="0" borderId="7" xfId="0" applyNumberFormat="1" applyFont="1" applyFill="1" applyBorder="1" applyAlignment="1">
      <alignment horizontal="center" vertical="center" wrapText="1"/>
    </xf>
    <xf numFmtId="0" fontId="7" fillId="0" borderId="9" xfId="0" applyNumberFormat="1" applyFont="1" applyFill="1" applyBorder="1" applyAlignment="1">
      <alignment horizontal="center" vertical="center" wrapText="1"/>
    </xf>
    <xf numFmtId="0" fontId="7" fillId="0" borderId="8" xfId="0" applyNumberFormat="1" applyFont="1" applyFill="1" applyBorder="1" applyAlignment="1">
      <alignment horizontal="center" vertical="center" wrapText="1"/>
    </xf>
    <xf numFmtId="49" fontId="7" fillId="0" borderId="0" xfId="0" applyNumberFormat="1" applyFont="1" applyFill="1" applyAlignment="1">
      <alignment horizontal="left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4" fontId="6" fillId="0" borderId="0" xfId="0" applyNumberFormat="1" applyFont="1" applyFill="1" applyBorder="1" applyAlignment="1">
      <alignment horizontal="center" vertical="center" wrapText="1"/>
    </xf>
    <xf numFmtId="0" fontId="7" fillId="0" borderId="5" xfId="0" applyNumberFormat="1" applyFont="1" applyFill="1" applyBorder="1" applyAlignment="1">
      <alignment horizontal="center" vertical="center" wrapText="1"/>
    </xf>
    <xf numFmtId="0" fontId="7" fillId="0" borderId="10" xfId="0" applyNumberFormat="1" applyFont="1" applyFill="1" applyBorder="1" applyAlignment="1">
      <alignment horizontal="center" vertical="center" wrapText="1"/>
    </xf>
    <xf numFmtId="0" fontId="7" fillId="0" borderId="6" xfId="0" applyNumberFormat="1" applyFont="1" applyFill="1" applyBorder="1" applyAlignment="1">
      <alignment horizontal="center" vertical="center" wrapText="1"/>
    </xf>
    <xf numFmtId="0" fontId="7" fillId="0" borderId="11" xfId="0" applyNumberFormat="1" applyFont="1" applyFill="1" applyBorder="1" applyAlignment="1">
      <alignment horizontal="center" vertical="center" wrapText="1"/>
    </xf>
    <xf numFmtId="0" fontId="7" fillId="0" borderId="12" xfId="0" applyNumberFormat="1" applyFont="1" applyFill="1" applyBorder="1" applyAlignment="1">
      <alignment horizontal="center" vertical="center" wrapText="1"/>
    </xf>
    <xf numFmtId="0" fontId="7" fillId="0" borderId="13" xfId="0" applyNumberFormat="1" applyFont="1" applyFill="1" applyBorder="1" applyAlignment="1">
      <alignment horizontal="center" vertical="center" wrapText="1"/>
    </xf>
    <xf numFmtId="44" fontId="6" fillId="0" borderId="11" xfId="0" applyNumberFormat="1" applyFont="1" applyFill="1" applyBorder="1" applyAlignment="1">
      <alignment horizontal="center" vertical="top"/>
    </xf>
    <xf numFmtId="44" fontId="6" fillId="0" borderId="13" xfId="0" applyNumberFormat="1" applyFont="1" applyFill="1" applyBorder="1" applyAlignment="1">
      <alignment horizontal="center" vertical="top"/>
    </xf>
    <xf numFmtId="49" fontId="7" fillId="0" borderId="0" xfId="0" applyNumberFormat="1" applyFont="1" applyFill="1" applyAlignment="1">
      <alignment horizontal="left"/>
    </xf>
    <xf numFmtId="44" fontId="6" fillId="0" borderId="0" xfId="0" applyNumberFormat="1" applyFont="1" applyFill="1" applyAlignment="1">
      <alignment horizontal="center" vertical="center"/>
    </xf>
    <xf numFmtId="44" fontId="6" fillId="0" borderId="18" xfId="0" applyNumberFormat="1" applyFont="1" applyFill="1" applyBorder="1" applyAlignment="1">
      <alignment horizontal="center" vertical="center"/>
    </xf>
    <xf numFmtId="44" fontId="7" fillId="0" borderId="3" xfId="0" applyNumberFormat="1" applyFont="1" applyFill="1" applyBorder="1" applyAlignment="1">
      <alignment horizontal="center" vertical="center"/>
    </xf>
    <xf numFmtId="44" fontId="7" fillId="0" borderId="3" xfId="0" applyNumberFormat="1" applyFont="1" applyFill="1" applyBorder="1" applyAlignment="1">
      <alignment horizontal="center" vertical="center" wrapText="1"/>
    </xf>
    <xf numFmtId="44" fontId="7" fillId="0" borderId="3" xfId="0" applyNumberFormat="1" applyFont="1" applyFill="1" applyBorder="1" applyAlignment="1">
      <alignment horizontal="center" vertical="top"/>
    </xf>
    <xf numFmtId="44" fontId="6" fillId="0" borderId="18" xfId="0" applyNumberFormat="1" applyFont="1" applyFill="1" applyBorder="1" applyAlignment="1">
      <alignment horizontal="center" vertical="center" wrapText="1"/>
    </xf>
    <xf numFmtId="0" fontId="12" fillId="0" borderId="0" xfId="1" applyNumberFormat="1" applyFont="1" applyBorder="1" applyAlignment="1">
      <alignment horizontal="left"/>
    </xf>
    <xf numFmtId="49" fontId="12" fillId="0" borderId="18" xfId="1" applyNumberFormat="1" applyFont="1" applyFill="1" applyBorder="1" applyAlignment="1">
      <alignment horizontal="left"/>
    </xf>
    <xf numFmtId="0" fontId="12" fillId="0" borderId="18" xfId="1" applyNumberFormat="1" applyFont="1" applyFill="1" applyBorder="1" applyAlignment="1">
      <alignment horizontal="center"/>
    </xf>
    <xf numFmtId="0" fontId="13" fillId="0" borderId="15" xfId="1" applyNumberFormat="1" applyFont="1" applyBorder="1" applyAlignment="1">
      <alignment horizontal="center" vertical="center"/>
    </xf>
    <xf numFmtId="49" fontId="12" fillId="0" borderId="18" xfId="1" applyNumberFormat="1" applyFont="1" applyFill="1" applyBorder="1" applyAlignment="1">
      <alignment horizontal="center"/>
    </xf>
    <xf numFmtId="0" fontId="12" fillId="0" borderId="0" xfId="1" applyNumberFormat="1" applyFont="1" applyBorder="1" applyAlignment="1">
      <alignment horizontal="right"/>
    </xf>
    <xf numFmtId="0" fontId="12" fillId="0" borderId="31" xfId="1" applyNumberFormat="1" applyFont="1" applyFill="1" applyBorder="1" applyAlignment="1">
      <alignment horizontal="center"/>
    </xf>
    <xf numFmtId="0" fontId="12" fillId="0" borderId="30" xfId="1" applyNumberFormat="1" applyFont="1" applyFill="1" applyBorder="1" applyAlignment="1">
      <alignment horizontal="center"/>
    </xf>
    <xf numFmtId="0" fontId="12" fillId="0" borderId="29" xfId="1" applyNumberFormat="1" applyFont="1" applyFill="1" applyBorder="1" applyAlignment="1">
      <alignment horizontal="center"/>
    </xf>
    <xf numFmtId="49" fontId="12" fillId="0" borderId="44" xfId="1" applyNumberFormat="1" applyFont="1" applyBorder="1" applyAlignment="1">
      <alignment horizontal="center" vertical="center"/>
    </xf>
    <xf numFmtId="49" fontId="12" fillId="0" borderId="43" xfId="1" applyNumberFormat="1" applyFont="1" applyBorder="1" applyAlignment="1">
      <alignment horizontal="center" vertical="center"/>
    </xf>
    <xf numFmtId="49" fontId="12" fillId="0" borderId="42" xfId="1" applyNumberFormat="1" applyFont="1" applyBorder="1" applyAlignment="1">
      <alignment horizontal="center" vertical="center"/>
    </xf>
    <xf numFmtId="49" fontId="12" fillId="0" borderId="56" xfId="1" applyNumberFormat="1" applyFont="1" applyFill="1" applyBorder="1" applyAlignment="1">
      <alignment horizontal="center"/>
    </xf>
    <xf numFmtId="49" fontId="12" fillId="0" borderId="3" xfId="1" applyNumberFormat="1" applyFont="1" applyFill="1" applyBorder="1" applyAlignment="1">
      <alignment horizontal="center"/>
    </xf>
    <xf numFmtId="49" fontId="12" fillId="0" borderId="39" xfId="1" applyNumberFormat="1" applyFont="1" applyFill="1" applyBorder="1" applyAlignment="1">
      <alignment horizontal="center"/>
    </xf>
    <xf numFmtId="49" fontId="12" fillId="0" borderId="51" xfId="1" applyNumberFormat="1" applyFont="1" applyFill="1" applyBorder="1" applyAlignment="1">
      <alignment horizontal="center"/>
    </xf>
    <xf numFmtId="49" fontId="12" fillId="0" borderId="12" xfId="1" applyNumberFormat="1" applyFont="1" applyFill="1" applyBorder="1" applyAlignment="1">
      <alignment horizontal="center"/>
    </xf>
    <xf numFmtId="49" fontId="12" fillId="0" borderId="41" xfId="1" applyNumberFormat="1" applyFont="1" applyFill="1" applyBorder="1" applyAlignment="1">
      <alignment horizontal="center"/>
    </xf>
    <xf numFmtId="49" fontId="12" fillId="0" borderId="55" xfId="1" applyNumberFormat="1" applyFont="1" applyFill="1" applyBorder="1" applyAlignment="1">
      <alignment horizontal="center"/>
    </xf>
    <xf numFmtId="49" fontId="12" fillId="0" borderId="15" xfId="1" applyNumberFormat="1" applyFont="1" applyFill="1" applyBorder="1" applyAlignment="1">
      <alignment horizontal="center"/>
    </xf>
    <xf numFmtId="49" fontId="12" fillId="0" borderId="54" xfId="1" applyNumberFormat="1" applyFont="1" applyFill="1" applyBorder="1" applyAlignment="1">
      <alignment horizontal="center"/>
    </xf>
    <xf numFmtId="49" fontId="12" fillId="0" borderId="53" xfId="1" applyNumberFormat="1" applyFont="1" applyFill="1" applyBorder="1" applyAlignment="1">
      <alignment horizontal="center"/>
    </xf>
    <xf numFmtId="49" fontId="12" fillId="0" borderId="52" xfId="1" applyNumberFormat="1" applyFont="1" applyFill="1" applyBorder="1" applyAlignment="1">
      <alignment horizontal="center"/>
    </xf>
    <xf numFmtId="49" fontId="12" fillId="0" borderId="31" xfId="1" applyNumberFormat="1" applyFont="1" applyFill="1" applyBorder="1" applyAlignment="1">
      <alignment horizontal="center"/>
    </xf>
    <xf numFmtId="49" fontId="12" fillId="0" borderId="30" xfId="1" applyNumberFormat="1" applyFont="1" applyFill="1" applyBorder="1" applyAlignment="1">
      <alignment horizontal="center"/>
    </xf>
    <xf numFmtId="49" fontId="12" fillId="0" borderId="29" xfId="1" applyNumberFormat="1" applyFont="1" applyFill="1" applyBorder="1" applyAlignment="1">
      <alignment horizontal="center"/>
    </xf>
    <xf numFmtId="2" fontId="12" fillId="0" borderId="3" xfId="1" applyNumberFormat="1" applyFont="1" applyFill="1" applyBorder="1" applyAlignment="1">
      <alignment horizontal="center" vertical="center"/>
    </xf>
    <xf numFmtId="2" fontId="12" fillId="0" borderId="39" xfId="1" applyNumberFormat="1" applyFont="1" applyFill="1" applyBorder="1" applyAlignment="1">
      <alignment horizontal="center" vertical="center"/>
    </xf>
    <xf numFmtId="2" fontId="12" fillId="0" borderId="43" xfId="1" applyNumberFormat="1" applyFont="1" applyFill="1" applyBorder="1" applyAlignment="1">
      <alignment horizontal="center"/>
    </xf>
    <xf numFmtId="2" fontId="12" fillId="0" borderId="42" xfId="1" applyNumberFormat="1" applyFont="1" applyFill="1" applyBorder="1" applyAlignment="1">
      <alignment horizontal="center"/>
    </xf>
    <xf numFmtId="2" fontId="12" fillId="0" borderId="36" xfId="1" applyNumberFormat="1" applyFont="1" applyFill="1" applyBorder="1" applyAlignment="1">
      <alignment horizontal="center" vertical="center"/>
    </xf>
    <xf numFmtId="2" fontId="12" fillId="0" borderId="35" xfId="1" applyNumberFormat="1" applyFont="1" applyFill="1" applyBorder="1" applyAlignment="1">
      <alignment horizontal="center" vertical="center"/>
    </xf>
    <xf numFmtId="2" fontId="12" fillId="0" borderId="50" xfId="1" applyNumberFormat="1" applyFont="1" applyFill="1" applyBorder="1" applyAlignment="1">
      <alignment horizontal="center" vertical="center"/>
    </xf>
    <xf numFmtId="2" fontId="12" fillId="0" borderId="49" xfId="1" applyNumberFormat="1" applyFont="1" applyFill="1" applyBorder="1" applyAlignment="1">
      <alignment horizontal="center" vertical="center"/>
    </xf>
    <xf numFmtId="2" fontId="12" fillId="0" borderId="48" xfId="1" applyNumberFormat="1" applyFont="1" applyFill="1" applyBorder="1" applyAlignment="1">
      <alignment horizontal="center" vertical="center"/>
    </xf>
    <xf numFmtId="49" fontId="12" fillId="0" borderId="3" xfId="1" applyNumberFormat="1" applyFont="1" applyFill="1" applyBorder="1" applyAlignment="1">
      <alignment horizontal="center" vertical="center"/>
    </xf>
    <xf numFmtId="49" fontId="12" fillId="0" borderId="37" xfId="1" applyNumberFormat="1" applyFont="1" applyFill="1" applyBorder="1" applyAlignment="1">
      <alignment horizontal="center" vertical="center"/>
    </xf>
    <xf numFmtId="49" fontId="12" fillId="0" borderId="40" xfId="1" applyNumberFormat="1" applyFont="1" applyFill="1" applyBorder="1" applyAlignment="1">
      <alignment horizontal="center" vertical="center"/>
    </xf>
    <xf numFmtId="49" fontId="12" fillId="0" borderId="34" xfId="1" applyNumberFormat="1" applyFont="1" applyFill="1" applyBorder="1" applyAlignment="1">
      <alignment horizontal="center"/>
    </xf>
    <xf numFmtId="49" fontId="12" fillId="0" borderId="33" xfId="1" applyNumberFormat="1" applyFont="1" applyFill="1" applyBorder="1" applyAlignment="1">
      <alignment horizontal="center"/>
    </xf>
    <xf numFmtId="49" fontId="12" fillId="0" borderId="32" xfId="1" applyNumberFormat="1" applyFont="1" applyFill="1" applyBorder="1" applyAlignment="1">
      <alignment horizontal="center"/>
    </xf>
    <xf numFmtId="0" fontId="12" fillId="0" borderId="20" xfId="1" applyNumberFormat="1" applyFont="1" applyBorder="1" applyAlignment="1">
      <alignment horizontal="center" vertical="top"/>
    </xf>
    <xf numFmtId="49" fontId="16" fillId="0" borderId="64" xfId="1" applyNumberFormat="1" applyFont="1" applyFill="1" applyBorder="1" applyAlignment="1">
      <alignment horizontal="center" vertical="center"/>
    </xf>
    <xf numFmtId="49" fontId="16" fillId="0" borderId="63" xfId="1" applyNumberFormat="1" applyFont="1" applyFill="1" applyBorder="1" applyAlignment="1">
      <alignment horizontal="center" vertical="center"/>
    </xf>
    <xf numFmtId="49" fontId="16" fillId="0" borderId="62" xfId="1" applyNumberFormat="1" applyFont="1" applyFill="1" applyBorder="1" applyAlignment="1">
      <alignment horizontal="center" vertical="center"/>
    </xf>
    <xf numFmtId="49" fontId="16" fillId="0" borderId="59" xfId="1" applyNumberFormat="1" applyFont="1" applyFill="1" applyBorder="1" applyAlignment="1">
      <alignment horizontal="center" vertical="center"/>
    </xf>
    <xf numFmtId="49" fontId="16" fillId="0" borderId="58" xfId="1" applyNumberFormat="1" applyFont="1" applyFill="1" applyBorder="1" applyAlignment="1">
      <alignment horizontal="center" vertical="center"/>
    </xf>
    <xf numFmtId="49" fontId="16" fillId="0" borderId="57" xfId="1" applyNumberFormat="1" applyFont="1" applyFill="1" applyBorder="1" applyAlignment="1">
      <alignment horizontal="center" vertical="center"/>
    </xf>
    <xf numFmtId="49" fontId="2" fillId="0" borderId="37" xfId="1" applyNumberFormat="1" applyFont="1" applyFill="1" applyBorder="1" applyAlignment="1">
      <alignment horizontal="center" vertical="center"/>
    </xf>
    <xf numFmtId="0" fontId="12" fillId="0" borderId="3" xfId="1" applyNumberFormat="1" applyFont="1" applyBorder="1" applyAlignment="1">
      <alignment horizontal="center" vertical="top"/>
    </xf>
    <xf numFmtId="0" fontId="12" fillId="0" borderId="12" xfId="1" applyNumberFormat="1" applyFont="1" applyFill="1" applyBorder="1" applyAlignment="1">
      <alignment horizontal="left" vertical="center" wrapText="1"/>
    </xf>
    <xf numFmtId="0" fontId="12" fillId="0" borderId="41" xfId="1" applyNumberFormat="1" applyFont="1" applyFill="1" applyBorder="1" applyAlignment="1">
      <alignment horizontal="left" vertical="center" wrapText="1"/>
    </xf>
    <xf numFmtId="0" fontId="12" fillId="0" borderId="13" xfId="1" applyNumberFormat="1" applyFont="1" applyBorder="1" applyAlignment="1">
      <alignment horizontal="center" vertical="top"/>
    </xf>
    <xf numFmtId="0" fontId="12" fillId="0" borderId="13" xfId="1" applyNumberFormat="1" applyFont="1" applyFill="1" applyBorder="1" applyAlignment="1">
      <alignment horizontal="center" wrapText="1"/>
    </xf>
    <xf numFmtId="0" fontId="12" fillId="0" borderId="3" xfId="1" applyNumberFormat="1" applyFont="1" applyFill="1" applyBorder="1" applyAlignment="1">
      <alignment horizontal="center" wrapText="1"/>
    </xf>
    <xf numFmtId="0" fontId="12" fillId="0" borderId="11" xfId="1" applyNumberFormat="1" applyFont="1" applyFill="1" applyBorder="1" applyAlignment="1">
      <alignment horizontal="center" wrapText="1"/>
    </xf>
    <xf numFmtId="49" fontId="12" fillId="0" borderId="44" xfId="1" applyNumberFormat="1" applyFont="1" applyFill="1" applyBorder="1" applyAlignment="1">
      <alignment horizontal="center"/>
    </xf>
    <xf numFmtId="49" fontId="12" fillId="0" borderId="43" xfId="1" applyNumberFormat="1" applyFont="1" applyFill="1" applyBorder="1" applyAlignment="1">
      <alignment horizontal="center"/>
    </xf>
    <xf numFmtId="0" fontId="13" fillId="0" borderId="0" xfId="1" applyNumberFormat="1" applyFont="1" applyBorder="1" applyAlignment="1">
      <alignment horizontal="center" vertical="center"/>
    </xf>
    <xf numFmtId="0" fontId="14" fillId="0" borderId="25" xfId="1" applyNumberFormat="1" applyFont="1" applyBorder="1" applyAlignment="1">
      <alignment horizontal="center"/>
    </xf>
    <xf numFmtId="0" fontId="14" fillId="0" borderId="0" xfId="1" applyNumberFormat="1" applyFont="1" applyBorder="1" applyAlignment="1">
      <alignment horizontal="center"/>
    </xf>
    <xf numFmtId="0" fontId="13" fillId="0" borderId="0" xfId="1" applyNumberFormat="1" applyFont="1" applyBorder="1" applyAlignment="1">
      <alignment horizontal="center" vertical="top"/>
    </xf>
    <xf numFmtId="0" fontId="13" fillId="0" borderId="15" xfId="1" applyNumberFormat="1" applyFont="1" applyBorder="1" applyAlignment="1">
      <alignment horizontal="center" vertical="top"/>
    </xf>
    <xf numFmtId="0" fontId="12" fillId="0" borderId="13" xfId="1" applyNumberFormat="1" applyFont="1" applyBorder="1" applyAlignment="1">
      <alignment horizontal="center" vertical="center"/>
    </xf>
    <xf numFmtId="0" fontId="12" fillId="0" borderId="3" xfId="1" applyNumberFormat="1" applyFont="1" applyBorder="1" applyAlignment="1">
      <alignment horizontal="center" vertical="center"/>
    </xf>
    <xf numFmtId="0" fontId="12" fillId="0" borderId="3" xfId="1" applyNumberFormat="1" applyFont="1" applyBorder="1" applyAlignment="1">
      <alignment horizontal="center" vertical="center" wrapText="1"/>
    </xf>
    <xf numFmtId="0" fontId="15" fillId="0" borderId="3" xfId="1" applyNumberFormat="1" applyFont="1" applyBorder="1" applyAlignment="1">
      <alignment horizontal="center" vertical="center" wrapText="1"/>
    </xf>
    <xf numFmtId="0" fontId="15" fillId="0" borderId="3" xfId="1" applyNumberFormat="1" applyFont="1" applyBorder="1" applyAlignment="1">
      <alignment horizontal="center" vertical="center"/>
    </xf>
    <xf numFmtId="0" fontId="14" fillId="0" borderId="28" xfId="1" applyNumberFormat="1" applyFont="1" applyBorder="1" applyAlignment="1">
      <alignment horizontal="center"/>
    </xf>
    <xf numFmtId="0" fontId="14" fillId="0" borderId="27" xfId="1" applyNumberFormat="1" applyFont="1" applyBorder="1" applyAlignment="1">
      <alignment horizontal="center"/>
    </xf>
    <xf numFmtId="0" fontId="12" fillId="0" borderId="0" xfId="1" applyNumberFormat="1" applyFont="1" applyFill="1" applyBorder="1" applyAlignment="1">
      <alignment horizontal="left" wrapText="1"/>
    </xf>
    <xf numFmtId="0" fontId="12" fillId="0" borderId="18" xfId="1" applyNumberFormat="1" applyFont="1" applyFill="1" applyBorder="1" applyAlignment="1">
      <alignment horizontal="left" wrapText="1"/>
    </xf>
    <xf numFmtId="0" fontId="12" fillId="0" borderId="11" xfId="1" applyNumberFormat="1" applyFont="1" applyBorder="1" applyAlignment="1">
      <alignment horizontal="center" vertical="top"/>
    </xf>
    <xf numFmtId="0" fontId="12" fillId="0" borderId="12" xfId="1" applyNumberFormat="1" applyFont="1" applyBorder="1" applyAlignment="1">
      <alignment horizontal="center" vertical="top"/>
    </xf>
    <xf numFmtId="49" fontId="12" fillId="0" borderId="37" xfId="1" applyNumberFormat="1" applyFont="1" applyBorder="1" applyAlignment="1">
      <alignment horizontal="center" vertical="center"/>
    </xf>
    <xf numFmtId="2" fontId="12" fillId="0" borderId="37" xfId="1" applyNumberFormat="1" applyFont="1" applyFill="1" applyBorder="1" applyAlignment="1">
      <alignment horizontal="center" vertical="center"/>
    </xf>
    <xf numFmtId="2" fontId="12" fillId="0" borderId="31" xfId="1" applyNumberFormat="1" applyFont="1" applyFill="1" applyBorder="1" applyAlignment="1">
      <alignment horizontal="center" vertical="center"/>
    </xf>
    <xf numFmtId="2" fontId="12" fillId="0" borderId="30" xfId="1" applyNumberFormat="1" applyFont="1" applyFill="1" applyBorder="1" applyAlignment="1">
      <alignment horizontal="center" vertical="center"/>
    </xf>
    <xf numFmtId="2" fontId="12" fillId="0" borderId="38" xfId="1" applyNumberFormat="1" applyFont="1" applyFill="1" applyBorder="1" applyAlignment="1">
      <alignment horizontal="center" vertical="center"/>
    </xf>
    <xf numFmtId="0" fontId="12" fillId="0" borderId="37" xfId="1" applyNumberFormat="1" applyFont="1" applyBorder="1" applyAlignment="1">
      <alignment horizontal="center" vertical="top"/>
    </xf>
    <xf numFmtId="0" fontId="12" fillId="0" borderId="14" xfId="1" applyNumberFormat="1" applyFont="1" applyBorder="1" applyAlignment="1">
      <alignment horizontal="center" vertical="center"/>
    </xf>
    <xf numFmtId="0" fontId="12" fillId="0" borderId="15" xfId="1" applyNumberFormat="1" applyFont="1" applyBorder="1" applyAlignment="1">
      <alignment horizontal="center" vertical="center"/>
    </xf>
    <xf numFmtId="0" fontId="12" fillId="0" borderId="46" xfId="1" applyNumberFormat="1" applyFont="1" applyBorder="1" applyAlignment="1">
      <alignment horizontal="center" vertical="center"/>
    </xf>
    <xf numFmtId="0" fontId="12" fillId="0" borderId="0" xfId="1" applyNumberFormat="1" applyFont="1" applyBorder="1" applyAlignment="1">
      <alignment horizontal="center" vertical="center"/>
    </xf>
    <xf numFmtId="0" fontId="12" fillId="0" borderId="17" xfId="1" applyNumberFormat="1" applyFont="1" applyBorder="1" applyAlignment="1">
      <alignment horizontal="center" vertical="center"/>
    </xf>
    <xf numFmtId="0" fontId="12" fillId="0" borderId="18" xfId="1" applyNumberFormat="1" applyFont="1" applyBorder="1" applyAlignment="1">
      <alignment horizontal="center" vertical="center"/>
    </xf>
    <xf numFmtId="0" fontId="12" fillId="0" borderId="14" xfId="1" applyNumberFormat="1" applyFont="1" applyBorder="1" applyAlignment="1">
      <alignment horizontal="center"/>
    </xf>
    <xf numFmtId="0" fontId="12" fillId="0" borderId="15" xfId="1" applyNumberFormat="1" applyFont="1" applyBorder="1" applyAlignment="1">
      <alignment horizontal="center"/>
    </xf>
    <xf numFmtId="0" fontId="12" fillId="0" borderId="16" xfId="1" applyNumberFormat="1" applyFont="1" applyBorder="1" applyAlignment="1">
      <alignment horizontal="center"/>
    </xf>
    <xf numFmtId="0" fontId="12" fillId="0" borderId="46" xfId="1" applyNumberFormat="1" applyFont="1" applyBorder="1" applyAlignment="1">
      <alignment horizontal="center"/>
    </xf>
    <xf numFmtId="0" fontId="12" fillId="0" borderId="0" xfId="1" applyNumberFormat="1" applyFont="1" applyBorder="1" applyAlignment="1">
      <alignment horizontal="center"/>
    </xf>
    <xf numFmtId="0" fontId="12" fillId="0" borderId="47" xfId="1" applyNumberFormat="1" applyFont="1" applyBorder="1" applyAlignment="1">
      <alignment horizontal="center"/>
    </xf>
    <xf numFmtId="0" fontId="12" fillId="0" borderId="14" xfId="1" applyNumberFormat="1" applyFont="1" applyBorder="1" applyAlignment="1">
      <alignment horizontal="center" vertical="center" wrapText="1"/>
    </xf>
    <xf numFmtId="0" fontId="12" fillId="0" borderId="15" xfId="1" applyNumberFormat="1" applyFont="1" applyBorder="1" applyAlignment="1">
      <alignment horizontal="center" vertical="center" wrapText="1"/>
    </xf>
    <xf numFmtId="0" fontId="12" fillId="0" borderId="16" xfId="1" applyNumberFormat="1" applyFont="1" applyBorder="1" applyAlignment="1">
      <alignment horizontal="center" vertical="center" wrapText="1"/>
    </xf>
    <xf numFmtId="0" fontId="12" fillId="0" borderId="46" xfId="1" applyNumberFormat="1" applyFont="1" applyBorder="1" applyAlignment="1">
      <alignment horizontal="center" vertical="center" wrapText="1"/>
    </xf>
    <xf numFmtId="0" fontId="12" fillId="0" borderId="0" xfId="1" applyNumberFormat="1" applyFont="1" applyBorder="1" applyAlignment="1">
      <alignment horizontal="center" vertical="center" wrapText="1"/>
    </xf>
    <xf numFmtId="0" fontId="12" fillId="0" borderId="47" xfId="1" applyNumberFormat="1" applyFont="1" applyBorder="1" applyAlignment="1">
      <alignment horizontal="center" vertical="center" wrapText="1"/>
    </xf>
    <xf numFmtId="0" fontId="12" fillId="0" borderId="17" xfId="1" applyNumberFormat="1" applyFont="1" applyBorder="1" applyAlignment="1">
      <alignment horizontal="center" vertical="center" wrapText="1"/>
    </xf>
    <xf numFmtId="0" fontId="12" fillId="0" borderId="18" xfId="1" applyNumberFormat="1" applyFont="1" applyBorder="1" applyAlignment="1">
      <alignment horizontal="center" vertical="center" wrapText="1"/>
    </xf>
    <xf numFmtId="0" fontId="12" fillId="0" borderId="19" xfId="1" applyNumberFormat="1" applyFont="1" applyBorder="1" applyAlignment="1">
      <alignment horizontal="center" vertical="center" wrapText="1"/>
    </xf>
    <xf numFmtId="49" fontId="2" fillId="0" borderId="43" xfId="1" applyNumberFormat="1" applyFont="1" applyFill="1" applyBorder="1" applyAlignment="1">
      <alignment horizontal="center"/>
    </xf>
    <xf numFmtId="0" fontId="12" fillId="0" borderId="18" xfId="1" applyNumberFormat="1" applyFont="1" applyFill="1" applyBorder="1" applyAlignment="1">
      <alignment horizontal="left"/>
    </xf>
    <xf numFmtId="0" fontId="12" fillId="0" borderId="45" xfId="1" applyNumberFormat="1" applyFont="1" applyBorder="1" applyAlignment="1">
      <alignment horizontal="center" vertical="top"/>
    </xf>
    <xf numFmtId="49" fontId="12" fillId="0" borderId="45" xfId="1" applyNumberFormat="1" applyFont="1" applyBorder="1" applyAlignment="1">
      <alignment horizontal="center" vertical="center"/>
    </xf>
    <xf numFmtId="49" fontId="12" fillId="0" borderId="30" xfId="1" applyNumberFormat="1" applyFont="1" applyBorder="1" applyAlignment="1">
      <alignment horizontal="center" vertical="center"/>
    </xf>
    <xf numFmtId="49" fontId="12" fillId="0" borderId="38" xfId="1" applyNumberFormat="1" applyFont="1" applyBorder="1" applyAlignment="1">
      <alignment horizontal="center" vertical="center"/>
    </xf>
    <xf numFmtId="0" fontId="19" fillId="0" borderId="0" xfId="1" applyNumberFormat="1" applyFont="1" applyBorder="1" applyAlignment="1">
      <alignment horizontal="center"/>
    </xf>
    <xf numFmtId="0" fontId="12" fillId="0" borderId="0" xfId="1" applyNumberFormat="1" applyFont="1" applyFill="1" applyBorder="1" applyAlignment="1">
      <alignment horizontal="left"/>
    </xf>
    <xf numFmtId="49" fontId="12" fillId="0" borderId="61" xfId="1" applyNumberFormat="1" applyFont="1" applyFill="1" applyBorder="1" applyAlignment="1">
      <alignment horizontal="center"/>
    </xf>
    <xf numFmtId="49" fontId="12" fillId="0" borderId="0" xfId="1" applyNumberFormat="1" applyFont="1" applyFill="1" applyBorder="1" applyAlignment="1">
      <alignment horizontal="center"/>
    </xf>
    <xf numFmtId="49" fontId="12" fillId="0" borderId="60" xfId="1" applyNumberFormat="1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FFFFCC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12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7.xml"/><Relationship Id="rId42" Type="http://schemas.openxmlformats.org/officeDocument/2006/relationships/externalLink" Target="externalLinks/externalLink15.xml"/><Relationship Id="rId47" Type="http://schemas.openxmlformats.org/officeDocument/2006/relationships/externalLink" Target="externalLinks/externalLink20.xml"/><Relationship Id="rId50" Type="http://schemas.openxmlformats.org/officeDocument/2006/relationships/externalLink" Target="externalLinks/externalLink23.xml"/><Relationship Id="rId55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6.xml"/><Relationship Id="rId38" Type="http://schemas.openxmlformats.org/officeDocument/2006/relationships/externalLink" Target="externalLinks/externalLink11.xml"/><Relationship Id="rId46" Type="http://schemas.openxmlformats.org/officeDocument/2006/relationships/externalLink" Target="externalLinks/externalLink19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2.xml"/><Relationship Id="rId41" Type="http://schemas.openxmlformats.org/officeDocument/2006/relationships/externalLink" Target="externalLinks/externalLink14.xml"/><Relationship Id="rId54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5.xml"/><Relationship Id="rId37" Type="http://schemas.openxmlformats.org/officeDocument/2006/relationships/externalLink" Target="externalLinks/externalLink10.xml"/><Relationship Id="rId40" Type="http://schemas.openxmlformats.org/officeDocument/2006/relationships/externalLink" Target="externalLinks/externalLink13.xml"/><Relationship Id="rId45" Type="http://schemas.openxmlformats.org/officeDocument/2006/relationships/externalLink" Target="externalLinks/externalLink18.xml"/><Relationship Id="rId53" Type="http://schemas.openxmlformats.org/officeDocument/2006/relationships/externalLink" Target="externalLinks/externalLink26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1.xml"/><Relationship Id="rId36" Type="http://schemas.openxmlformats.org/officeDocument/2006/relationships/externalLink" Target="externalLinks/externalLink9.xml"/><Relationship Id="rId49" Type="http://schemas.openxmlformats.org/officeDocument/2006/relationships/externalLink" Target="externalLinks/externalLink22.xml"/><Relationship Id="rId57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4.xml"/><Relationship Id="rId44" Type="http://schemas.openxmlformats.org/officeDocument/2006/relationships/externalLink" Target="externalLinks/externalLink17.xml"/><Relationship Id="rId52" Type="http://schemas.openxmlformats.org/officeDocument/2006/relationships/externalLink" Target="externalLinks/externalLink2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externalLink" Target="externalLinks/externalLink3.xml"/><Relationship Id="rId35" Type="http://schemas.openxmlformats.org/officeDocument/2006/relationships/externalLink" Target="externalLinks/externalLink8.xml"/><Relationship Id="rId43" Type="http://schemas.openxmlformats.org/officeDocument/2006/relationships/externalLink" Target="externalLinks/externalLink16.xml"/><Relationship Id="rId48" Type="http://schemas.openxmlformats.org/officeDocument/2006/relationships/externalLink" Target="externalLinks/externalLink21.xml"/><Relationship Id="rId56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24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nRAdm.local\&#1059;&#1054;-&#1041;&#1059;&#1061;&#1043;&#1040;&#1051;&#1058;&#1045;&#1056;&#1048;&#1071;\&#1069;&#1050;&#1054;&#1053;&#1054;&#1052;&#1048;&#1057;&#1058;&#1067;\&#1044;&#1054;&#1050;&#1059;&#1052;&#1045;&#1053;&#1058;&#1067;\&#1073;&#1102;&#1076;&#1078;&#1077;&#1090;\&#1041;&#1102;&#1076;&#1078;&#1077;&#1090;2016\&#1052;&#1091;&#1085;%202016\&#1064;&#1082;&#1086;&#1083;&#1099;\&#1052;&#1047;%20&#1062;&#1044;&#1058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nRAdm.local\Users\&#1060;&#1077;&#1089;&#1100;&#1082;&#1086;&#1074;&#1072;&#1057;&#1042;\Desktop\&#1055;&#1061;&#1044;%202017\&#1087;.&#1056;&#1072;&#1089;&#1089;&#1091;&#1093;&#1072;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nRAdm.local\Users\&#1060;&#1077;&#1089;&#1100;&#1082;&#1086;&#1074;&#1072;&#1057;&#1042;\Desktop\&#1055;&#1061;&#1044;%202017\&#1055;&#1072;&#1074;&#1083;&#1086;&#1074;&#1082;&#1072;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nRAdm.local\Users\&#1060;&#1077;&#1089;&#1100;&#1082;&#1086;&#1074;&#1072;&#1057;&#1042;\Desktop\&#1055;&#1061;&#1044;%202017\&#1055;&#1080;&#1089;&#1072;&#1088;&#1077;&#1074;&#1082;&#1072;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nRAdm.local\Users\&#1060;&#1077;&#1089;&#1100;&#1082;&#1086;&#1074;&#1072;&#1057;&#1042;\Desktop\&#1055;&#1061;&#1044;%202017\&#1056;&#1086;&#1084;&#1072;&#1096;&#1082;&#1072;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nRAdm.local\Users\&#1060;&#1077;&#1089;&#1100;&#1082;&#1086;&#1074;&#1072;&#1057;&#1042;\Desktop\&#1055;&#1061;&#1044;%202017\&#1056;&#1103;&#1073;&#1080;&#1085;&#1091;&#1096;&#1082;&#1072;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nRAdm.local\Users\&#1060;&#1077;&#1089;&#1100;&#1082;&#1086;&#1074;&#1072;&#1057;&#1042;\Desktop\&#1055;&#1061;&#1044;%202017\&#1057;&#1086;&#1083;&#1085;&#1099;&#1096;&#1082;&#1086;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nRAdm.local\Users\&#1060;&#1077;&#1089;&#1100;&#1082;&#1086;&#1074;&#1072;&#1057;&#1042;\Desktop\&#1055;&#1061;&#1044;%202017\&#1057;&#1090;&#1072;&#1088;&#1086;&#1089;&#1077;&#1083;&#1100;&#1077;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nRAdm.local\Users\&#1060;&#1077;&#1089;&#1100;&#1082;&#1086;&#1074;&#1072;&#1057;&#1042;\Desktop\&#1055;&#1061;&#1044;%202017\&#1047;&#1072;&#1076;&#1091;&#1073;&#1077;&#1085;&#1100;&#1077;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nRAdm.local\Users\&#1060;&#1077;&#1089;&#1100;&#1082;&#1086;&#1074;&#1072;&#1057;&#1042;\Desktop\&#1055;&#1061;&#1044;%202017\&#1048;&#1074;&#1072;&#1081;&#1090;&#1105;&#1085;&#1082;&#1080;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nRAdm.local\Users\&#1060;&#1077;&#1089;&#1100;&#1082;&#1086;&#1074;&#1072;&#1057;&#1042;\Desktop\&#1055;&#1061;&#1044;%202017\&#1051;&#1080;&#1079;&#1086;&#1075;&#1091;&#1073;&#1086;&#1074;&#1082;&#107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nRAdm.local\Users\&#1060;&#1077;&#1089;&#1100;&#1082;&#1086;&#1074;&#1072;&#1057;&#1042;\Desktop\&#1055;&#1061;&#1044;%202017\&#1041;&#1077;&#1088;&#1105;&#1079;&#1082;&#1072;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nRAdm.local\Users\&#1060;&#1077;&#1089;&#1100;&#1082;&#1086;&#1074;&#1072;&#1057;&#1042;\Desktop\&#1055;&#1061;&#1044;%202017\&#1052;&#1054;&#1059;%20&#1057;&#1054;&#1064;%20&#8470;1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nRAdm.local\Users\&#1060;&#1077;&#1089;&#1100;&#1082;&#1086;&#1074;&#1072;&#1057;&#1042;\Desktop\&#1055;&#1061;&#1044;%202017\&#1052;&#1054;&#1059;%20&#1057;&#1054;&#1064;%20&#8470;2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nRAdm.local\Users\&#1060;&#1077;&#1089;&#1100;&#1082;&#1086;&#1074;&#1072;&#1057;&#1042;\Desktop\&#1055;&#1061;&#1044;%202017\&#1052;&#1054;&#1059;%20&#1057;&#1054;&#1064;%20&#8470;3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nRAdm.local\Users\&#1060;&#1077;&#1089;&#1100;&#1082;&#1086;&#1074;&#1072;&#1057;&#1042;\Desktop\&#1055;&#1061;&#1044;%202017\&#1052;&#1054;&#1059;%20&#1057;&#1054;&#1064;%20&#8470;4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nRAdm.local\Users\&#1060;&#1077;&#1089;&#1100;&#1082;&#1086;&#1074;&#1072;&#1057;&#1042;\Desktop\&#1055;&#1061;&#1044;%202017\&#1052;&#1054;&#1059;%20&#1057;&#1054;&#1064;%20&#8470;5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nRAdm.local\Users\&#1060;&#1077;&#1089;&#1100;&#1082;&#1086;&#1074;&#1072;&#1057;&#1042;\Desktop\&#1055;&#1061;&#1044;%202017\&#1056;&#1086;&#1073;&#1095;&#1080;&#1082;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nRAdm.local\Users\&#1060;&#1077;&#1089;&#1100;&#1082;&#1086;&#1074;&#1072;&#1057;&#1042;\Desktop\&#1055;&#1061;&#1044;%202017\&#1056;&#1102;&#1093;&#1086;&#1074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nRAdm.local\Users\&#1060;&#1077;&#1089;&#1100;&#1082;&#1086;&#1074;&#1072;&#1057;&#1042;\Desktop\&#1055;&#1061;&#1044;%202017\&#1041;&#1088;&#1103;&#1085;&#1082;&#1091;&#1089;&#1090;&#1080;&#1095;&#1080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nRAdm.local\Users\&#1060;&#1077;&#1089;&#1100;&#1082;&#1086;&#1074;&#1072;&#1057;&#1042;\Desktop\&#1055;&#1061;&#1044;%202017\&#1042;&#1099;&#1089;&#1086;&#1082;&#1086;&#1077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nRAdm.local\Users\&#1060;&#1077;&#1089;&#1100;&#1082;&#1086;&#1074;&#1072;&#1057;&#1042;\Desktop\&#1055;&#1061;&#1044;%202017\&#1043;&#1091;&#1090;&#1072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nRAdm.local\Users\&#1060;&#1077;&#1089;&#1100;&#1082;&#1086;&#1074;&#1072;&#1057;&#1042;\Desktop\&#1055;&#1061;&#1044;%202017\&#1044;&#1077;&#1083;&#1100;&#1092;&#1080;&#1085;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nRAdm.local\Users\&#1060;&#1077;&#1089;&#1100;&#1082;&#1086;&#1074;&#1072;&#1057;&#1042;\Desktop\&#1055;&#1061;&#1044;%202017\&#1047;&#1074;&#1105;&#1079;&#1076;&#1086;&#1095;&#1082;&#1072;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nRAdm.local\Users\&#1060;&#1077;&#1089;&#1100;&#1082;&#1086;&#1074;&#1072;&#1057;&#1042;\Desktop\&#1055;&#1061;&#1044;%202017\&#1050;&#1088;&#1072;&#1089;&#1085;&#1086;&#1074;&#1080;&#1095;&#1080;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nRAdm.local\Users\&#1060;&#1077;&#1089;&#1100;&#1082;&#1086;&#1074;&#1072;&#1057;&#1042;\Desktop\&#1055;&#1061;&#1044;%202017\&#1053;&#1072;&#1081;&#1090;&#1086;&#1087;&#1086;&#1074;&#1080;&#1095;&#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р.1_3"/>
      <sheetName val="стр.4_6"/>
    </sheetNames>
    <sheetDataSet>
      <sheetData sheetId="0">
        <row r="62">
          <cell r="A62" t="str">
            <v>000000000001530122611Г420010003007001007100101</v>
          </cell>
        </row>
      </sheetData>
      <sheetData sheetId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чная"/>
      <sheetName val="цели, виды деятельности"/>
      <sheetName val="услуги"/>
      <sheetName val="балансовая"/>
      <sheetName val="фин. состояние"/>
      <sheetName val="поступления и выплаты"/>
      <sheetName val="закупка ТРУ"/>
      <sheetName val="справочная"/>
      <sheetName val="обоснование (210) 1"/>
      <sheetName val="обоснование (210) 2"/>
      <sheetName val="обоснование (210) 3"/>
      <sheetName val="обоснование (210) 4"/>
      <sheetName val="обоснование (220)"/>
      <sheetName val="обоснование (230)"/>
      <sheetName val="обоснование (240)"/>
      <sheetName val="обоснование (250)"/>
      <sheetName val="обоснование (260) 1"/>
      <sheetName val="обоснование (260) 2"/>
      <sheetName val="обоснование (260) 3"/>
      <sheetName val="обоснование (260) 4"/>
      <sheetName val="обоснование (260) 5"/>
      <sheetName val="обоснование (260) 6"/>
      <sheetName val="обоснование (260) 7"/>
      <sheetName val="обоснование (260) 8"/>
      <sheetName val="сведения о операциях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1">
          <cell r="H21">
            <v>3911160.9583200002</v>
          </cell>
        </row>
        <row r="26">
          <cell r="H26">
            <v>410190.95592000004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чная"/>
      <sheetName val="цели, виды деятельности"/>
      <sheetName val="услуги"/>
      <sheetName val="балансовая"/>
      <sheetName val="фин. состояние"/>
      <sheetName val="поступления и выплаты"/>
      <sheetName val="закупка ТРУ"/>
      <sheetName val="справочная"/>
      <sheetName val="обоснование (210) 1"/>
      <sheetName val="обоснование (210) 2"/>
      <sheetName val="обоснование (210) 3"/>
      <sheetName val="обоснование (210) 4"/>
      <sheetName val="обоснование (220)"/>
      <sheetName val="обоснование (230)"/>
      <sheetName val="обоснование (240)"/>
      <sheetName val="обоснование (250)"/>
      <sheetName val="обоснование (260) 1"/>
      <sheetName val="обоснование (260) 2"/>
      <sheetName val="обоснование (260) 3"/>
      <sheetName val="обоснование (260) 4"/>
      <sheetName val="обоснование (260) 5"/>
      <sheetName val="обоснование (260) 6"/>
      <sheetName val="обоснование (260) 7"/>
      <sheetName val="обоснование (260) 8"/>
      <sheetName val="сведения о операциях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4">
          <cell r="H24">
            <v>5409330.9239999996</v>
          </cell>
        </row>
        <row r="29">
          <cell r="H29">
            <v>206951.39100000003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чная"/>
      <sheetName val="цели, виды деятельности"/>
      <sheetName val="услуги"/>
      <sheetName val="балансовая"/>
      <sheetName val="фин. состояние"/>
      <sheetName val="поступления и выплаты"/>
      <sheetName val="закупка ТРУ"/>
      <sheetName val="справочная"/>
      <sheetName val="обоснование (210) 1"/>
      <sheetName val="обоснование (210) 2"/>
      <sheetName val="обоснование (210) 3"/>
      <sheetName val="обоснование (210) 4"/>
      <sheetName val="обоснование (220)"/>
      <sheetName val="обоснование (230)"/>
      <sheetName val="обоснование (240)"/>
      <sheetName val="обоснование (250)"/>
      <sheetName val="обоснование (260) 1"/>
      <sheetName val="обоснование (260) 2"/>
      <sheetName val="обоснование (260) 3"/>
      <sheetName val="обоснование (260) 4"/>
      <sheetName val="обоснование (260) 5"/>
      <sheetName val="обоснование (260) 6"/>
      <sheetName val="обоснование (260) 7"/>
      <sheetName val="обоснование (260) 8"/>
      <sheetName val="сведения о операциях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3">
          <cell r="H23">
            <v>4644963.9652800001</v>
          </cell>
        </row>
        <row r="30">
          <cell r="H30">
            <v>643810.92000000004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чная"/>
      <sheetName val="цели, виды деятельности"/>
      <sheetName val="услуги"/>
      <sheetName val="балансовая"/>
      <sheetName val="фин. состояние"/>
      <sheetName val="поступления и выплаты"/>
      <sheetName val="закупка ТРУ"/>
      <sheetName val="справочная"/>
      <sheetName val="обоснование (210) 1"/>
      <sheetName val="обоснование (210) 2"/>
      <sheetName val="обоснование (210) 3"/>
      <sheetName val="обоснование (210) 4"/>
      <sheetName val="обоснование (220)"/>
      <sheetName val="обоснование (230)"/>
      <sheetName val="обоснование (240)"/>
      <sheetName val="обоснование (250)"/>
      <sheetName val="обоснование (260) 1"/>
      <sheetName val="обоснование (260) 2"/>
      <sheetName val="обоснование (260) 3"/>
      <sheetName val="обоснование (260) 4"/>
      <sheetName val="обоснование (260) 5"/>
      <sheetName val="обоснование (260) 6"/>
      <sheetName val="обоснование (260) 7"/>
      <sheetName val="обоснование (260) 8"/>
      <sheetName val="сведения о операциях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9">
          <cell r="H29">
            <v>8187637.4790000003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чная"/>
      <sheetName val="цели, виды деятельности"/>
      <sheetName val="услуги"/>
      <sheetName val="балансовая"/>
      <sheetName val="фин. состояние"/>
      <sheetName val="поступления и выплаты"/>
      <sheetName val="закупка ТРУ"/>
      <sheetName val="справочная"/>
      <sheetName val="обоснование (210) 1"/>
      <sheetName val="обоснование (210) 2"/>
      <sheetName val="обоснование (210) 3"/>
      <sheetName val="обоснование (210) 4"/>
      <sheetName val="обоснование (220)"/>
      <sheetName val="обоснование (230)"/>
      <sheetName val="обоснование (240)"/>
      <sheetName val="обоснование (250)"/>
      <sheetName val="обоснование (260) 1"/>
      <sheetName val="обоснование (260) 2"/>
      <sheetName val="обоснование (260) 3"/>
      <sheetName val="обоснование (260) 4"/>
      <sheetName val="обоснование (260) 5"/>
      <sheetName val="обоснование (260) 6"/>
      <sheetName val="обоснование (260) 7"/>
      <sheetName val="обоснование (260) 8"/>
      <sheetName val="сведения о операциях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6">
          <cell r="H26">
            <v>4853385.419999999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чная"/>
      <sheetName val="цели, виды деятельности"/>
      <sheetName val="услуги"/>
      <sheetName val="балансовая"/>
      <sheetName val="фин. состояние"/>
      <sheetName val="поступления и выплаты"/>
      <sheetName val="закупка ТРУ"/>
      <sheetName val="справочная"/>
      <sheetName val="обоснование (210) 1"/>
      <sheetName val="обоснование (210) 2"/>
      <sheetName val="обоснование (210) 3"/>
      <sheetName val="обоснование (210) 4"/>
      <sheetName val="обоснование (220)"/>
      <sheetName val="обоснование (230)"/>
      <sheetName val="обоснование (240)"/>
      <sheetName val="обоснование (250)"/>
      <sheetName val="обоснование (260) 1"/>
      <sheetName val="обоснование (260) 2"/>
      <sheetName val="обоснование (260) 3"/>
      <sheetName val="обоснование (260) 4"/>
      <sheetName val="обоснование (260) 5"/>
      <sheetName val="обоснование (260) 6"/>
      <sheetName val="обоснование (260) 7"/>
      <sheetName val="обоснование (260) 8"/>
      <sheetName val="сведения о операциях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33">
          <cell r="H33">
            <v>9685520.3100000005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чная"/>
      <sheetName val="цели, виды деятельности"/>
      <sheetName val="услуги"/>
      <sheetName val="балансовая"/>
      <sheetName val="фин. состояние"/>
      <sheetName val="поступления и выплаты"/>
      <sheetName val="закупка ТРУ"/>
      <sheetName val="справочная"/>
      <sheetName val="обоснование (210) 1"/>
      <sheetName val="обоснование (210) 2"/>
      <sheetName val="обоснование (210) 3"/>
      <sheetName val="обоснование (210) 4"/>
      <sheetName val="обоснование (220)"/>
      <sheetName val="обоснование (230)"/>
      <sheetName val="обоснование (240)"/>
      <sheetName val="обоснование (250)"/>
      <sheetName val="обоснование (260) 1"/>
      <sheetName val="обоснование (260) 2"/>
      <sheetName val="обоснование (260) 3"/>
      <sheetName val="обоснование (260) 4"/>
      <sheetName val="обоснование (260) 5"/>
      <sheetName val="обоснование (260) 6"/>
      <sheetName val="обоснование (260) 7"/>
      <sheetName val="обоснование (260) 8"/>
      <sheetName val="сведения о операциях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9">
          <cell r="H19">
            <v>4001901.3794400003</v>
          </cell>
        </row>
        <row r="25">
          <cell r="H25">
            <v>699579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чная"/>
      <sheetName val="цели, виды деятельности"/>
      <sheetName val="услуги"/>
      <sheetName val="балансовая"/>
      <sheetName val="фин. состояние"/>
      <sheetName val="поступления и выплаты"/>
      <sheetName val="закупка ТРУ"/>
      <sheetName val="справочная"/>
      <sheetName val="обоснование (210) 1"/>
      <sheetName val="обоснование (210) 2"/>
      <sheetName val="обоснование (210) 3"/>
      <sheetName val="обоснование (210) 4"/>
      <sheetName val="обоснование (220)"/>
      <sheetName val="обоснование (230)"/>
      <sheetName val="обоснование (240)"/>
      <sheetName val="обоснование (250)"/>
      <sheetName val="обоснование (260) 1"/>
      <sheetName val="обоснование (260) 2"/>
      <sheetName val="обоснование (260) 3"/>
      <sheetName val="обоснование (260) 4"/>
      <sheetName val="обоснование (260) 5"/>
      <sheetName val="обоснование (260) 6"/>
      <sheetName val="обоснование (260) 7"/>
      <sheetName val="обоснование (260) 8"/>
      <sheetName val="сведения о операциях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18">
          <cell r="H18">
            <v>2330798.47884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чная"/>
      <sheetName val="цели, виды деятельности"/>
      <sheetName val="услуги"/>
      <sheetName val="балансовая"/>
      <sheetName val="фин. состояние"/>
      <sheetName val="поступления и выплаты"/>
      <sheetName val="закупка ТРУ"/>
      <sheetName val="справочная"/>
      <sheetName val="обоснование (210) 1"/>
      <sheetName val="обоснование (210) 2"/>
      <sheetName val="обоснование (210) 3"/>
      <sheetName val="обоснование (210) 4"/>
      <sheetName val="обоснование (220)"/>
      <sheetName val="обоснование (230)"/>
      <sheetName val="обоснование (240)"/>
      <sheetName val="обоснование (250)"/>
      <sheetName val="обоснование (260) 1"/>
      <sheetName val="обоснование (260) 2"/>
      <sheetName val="обоснование (260) 3"/>
      <sheetName val="обоснование (260) 4"/>
      <sheetName val="обоснование (260) 5"/>
      <sheetName val="обоснование (260) 6"/>
      <sheetName val="обоснование (260) 7"/>
      <sheetName val="обоснование (260) 8"/>
      <sheetName val="сведения о операциях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19">
          <cell r="H19">
            <v>3261720.5774400001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чная"/>
      <sheetName val="цели, виды деятельности"/>
      <sheetName val="услуги"/>
      <sheetName val="балансовая"/>
      <sheetName val="фин. состояние"/>
      <sheetName val="поступления и выплаты"/>
      <sheetName val="закупка ТРУ"/>
      <sheetName val="справочная"/>
      <sheetName val="обоснование (210) 1"/>
      <sheetName val="обоснование (210) 2"/>
      <sheetName val="обоснование (210) 3"/>
      <sheetName val="обоснование (210) 4"/>
      <sheetName val="обоснование (220)"/>
      <sheetName val="обоснование (230)"/>
      <sheetName val="обоснование (240)"/>
      <sheetName val="обоснование (250)"/>
      <sheetName val="обоснование (260) 1"/>
      <sheetName val="обоснование (260) 2"/>
      <sheetName val="обоснование (260) 3"/>
      <sheetName val="обоснование (260) 4"/>
      <sheetName val="обоснование (260) 5"/>
      <sheetName val="обоснование (260) 6"/>
      <sheetName val="обоснование (260) 7"/>
      <sheetName val="обоснование (260) 8"/>
      <sheetName val="сведения о операциях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18">
          <cell r="H18">
            <v>2523311.0466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чная"/>
      <sheetName val="цели, виды деятельности"/>
      <sheetName val="услуги"/>
      <sheetName val="балансовая"/>
      <sheetName val="фин. состояние"/>
      <sheetName val="поступления и выплаты"/>
      <sheetName val="закупка ТРУ"/>
      <sheetName val="справочная"/>
      <sheetName val="обоснование (210) 1"/>
      <sheetName val="обоснование (210) 2"/>
      <sheetName val="обоснование (210) 3"/>
      <sheetName val="обоснование (210) 4"/>
      <sheetName val="обоснование (220)"/>
      <sheetName val="обоснование (230)"/>
      <sheetName val="обоснование (240)"/>
      <sheetName val="обоснование (250)"/>
      <sheetName val="обоснование (260) 1"/>
      <sheetName val="обоснование (260) 2"/>
      <sheetName val="обоснование (260) 3"/>
      <sheetName val="обоснование (260) 4"/>
      <sheetName val="обоснование (260) 5"/>
      <sheetName val="обоснование (260) 6"/>
      <sheetName val="обоснование (260) 7"/>
      <sheetName val="обоснование (260) 8"/>
      <sheetName val="сведения о операциях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3">
          <cell r="H23">
            <v>2615190.1440000003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чная"/>
      <sheetName val="цели, виды деятельности"/>
      <sheetName val="услуги"/>
      <sheetName val="балансовая"/>
      <sheetName val="фин. состояние"/>
      <sheetName val="поступления и выплаты"/>
      <sheetName val="закупка ТРУ"/>
      <sheetName val="справочная"/>
      <sheetName val="обоснование (210) 1"/>
      <sheetName val="обоснование (210) 2"/>
      <sheetName val="обоснование (210) 3"/>
      <sheetName val="обоснование (210) 4"/>
      <sheetName val="обоснование (220)"/>
      <sheetName val="обоснование (230)"/>
      <sheetName val="обоснование (240)"/>
      <sheetName val="обоснование (250)"/>
      <sheetName val="обоснование (260) 1"/>
      <sheetName val="обоснование (260) 2"/>
      <sheetName val="обоснование (260) 3"/>
      <sheetName val="обоснование (260) 4"/>
      <sheetName val="обоснование (260) 5"/>
      <sheetName val="обоснование (260) 6"/>
      <sheetName val="обоснование (260) 7"/>
      <sheetName val="обоснование (260) 8"/>
      <sheetName val="сведения о операциях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32">
          <cell r="H32">
            <v>10165267.412160002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чная"/>
      <sheetName val="цели, виды деятельности"/>
      <sheetName val="услуги"/>
      <sheetName val="балансовая"/>
      <sheetName val="фин. состояние"/>
      <sheetName val="поступления и выплаты"/>
      <sheetName val="закупка ТРУ"/>
      <sheetName val="справочная"/>
      <sheetName val="обоснование (210) 1"/>
      <sheetName val="обоснование (210) 2"/>
      <sheetName val="обоснование (210) 3"/>
      <sheetName val="обоснование (210) 4"/>
      <sheetName val="обоснование (220)"/>
      <sheetName val="обоснование (230)"/>
      <sheetName val="обоснование (240)"/>
      <sheetName val="обоснование (250)"/>
      <sheetName val="обоснование (260) 1"/>
      <sheetName val="обоснование (260) 2"/>
      <sheetName val="обоснование (260) 3"/>
      <sheetName val="обоснование (260) 4"/>
      <sheetName val="обоснование (260) 5"/>
      <sheetName val="обоснование (260) 6"/>
      <sheetName val="обоснование (260) 7"/>
      <sheetName val="обоснование (260) 8"/>
      <sheetName val="сведения о операциях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31">
          <cell r="H31">
            <v>11650589.435999997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чная"/>
      <sheetName val="цели, виды деятельности"/>
      <sheetName val="услуги"/>
      <sheetName val="балансовая"/>
      <sheetName val="фин. состояние"/>
      <sheetName val="поступления и выплаты"/>
      <sheetName val="закупка ТРУ"/>
      <sheetName val="справочная"/>
      <sheetName val="обоснование (210) 1"/>
      <sheetName val="обоснование (210) 2"/>
      <sheetName val="обоснование (210) 3"/>
      <sheetName val="обоснование (210) 4"/>
      <sheetName val="обоснование (220)"/>
      <sheetName val="обоснование (230)"/>
      <sheetName val="обоснование (240)"/>
      <sheetName val="обоснование (250)"/>
      <sheetName val="обоснование (260) 1"/>
      <sheetName val="обоснование (260) 2"/>
      <sheetName val="обоснование (260) 3"/>
      <sheetName val="обоснование (260) 4"/>
      <sheetName val="обоснование (260) 5"/>
      <sheetName val="обоснование (260) 6"/>
      <sheetName val="обоснование (260) 7"/>
      <sheetName val="обоснование (260) 8"/>
      <sheetName val="сведения о операциях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32">
          <cell r="H32">
            <v>15214799.964359999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чная"/>
      <sheetName val="цели, виды деятельности"/>
      <sheetName val="услуги"/>
      <sheetName val="балансовая"/>
      <sheetName val="фин. состояние"/>
      <sheetName val="поступления и выплаты"/>
      <sheetName val="закупка ТРУ"/>
      <sheetName val="справочная"/>
      <sheetName val="обоснование (210) 1"/>
      <sheetName val="обоснование (210) 2"/>
      <sheetName val="обоснование (210) 3"/>
      <sheetName val="обоснование (210) 4"/>
      <sheetName val="обоснование (220)"/>
      <sheetName val="обоснование (230)"/>
      <sheetName val="обоснование (240)"/>
      <sheetName val="обоснование (250)"/>
      <sheetName val="обоснование (260) 1"/>
      <sheetName val="обоснование (260) 2"/>
      <sheetName val="обоснование (260) 3"/>
      <sheetName val="обоснование (260) 4"/>
      <sheetName val="обоснование (260) 5"/>
      <sheetName val="обоснование (260) 6"/>
      <sheetName val="обоснование (260) 7"/>
      <sheetName val="обоснование (260) 8"/>
      <sheetName val="сведения о операциях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30">
          <cell r="H30">
            <v>10181997.151200002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чная"/>
      <sheetName val="цели, виды деятельности"/>
      <sheetName val="услуги"/>
      <sheetName val="балансовая"/>
      <sheetName val="фин. состояние"/>
      <sheetName val="поступления и выплаты"/>
      <sheetName val="закупка ТРУ"/>
      <sheetName val="справочная"/>
      <sheetName val="обоснование (210) 1"/>
      <sheetName val="обоснование (210) 2"/>
      <sheetName val="обоснование (210) 3"/>
      <sheetName val="обоснование (210) 4"/>
      <sheetName val="обоснование (220)"/>
      <sheetName val="обоснование (230)"/>
      <sheetName val="обоснование (240)"/>
      <sheetName val="обоснование (250)"/>
      <sheetName val="обоснование (260) 1"/>
      <sheetName val="обоснование (260) 2"/>
      <sheetName val="обоснование (260) 3"/>
      <sheetName val="обоснование (260) 4"/>
      <sheetName val="обоснование (260) 5"/>
      <sheetName val="обоснование (260) 6"/>
      <sheetName val="обоснование (260) 7"/>
      <sheetName val="обоснование (260) 8"/>
      <sheetName val="сведения о операциях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9">
          <cell r="H29">
            <v>9560474.2860000022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чная"/>
      <sheetName val="цели, виды деятельности"/>
      <sheetName val="услуги"/>
      <sheetName val="балансовая"/>
      <sheetName val="фин. состояние"/>
      <sheetName val="поступления и выплаты"/>
      <sheetName val="закупка ТРУ"/>
      <sheetName val="справочная"/>
      <sheetName val="обоснование (210) 1"/>
      <sheetName val="обоснование (210) 2"/>
      <sheetName val="обоснование (210) 3"/>
      <sheetName val="обоснование (210) 4"/>
      <sheetName val="обоснование (220)"/>
      <sheetName val="обоснование (230)"/>
      <sheetName val="обоснование (240)"/>
      <sheetName val="обоснование (250)"/>
      <sheetName val="обоснование (260) 1"/>
      <sheetName val="обоснование (260) 2"/>
      <sheetName val="обоснование (260) 3"/>
      <sheetName val="обоснование (260) 4"/>
      <sheetName val="обоснование (260) 5"/>
      <sheetName val="обоснование (260) 6"/>
      <sheetName val="обоснование (260) 7"/>
      <sheetName val="обоснование (260) 8"/>
      <sheetName val="сведения о операциях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8">
          <cell r="H18">
            <v>3068680.14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чная"/>
      <sheetName val="цели, виды деятельности"/>
      <sheetName val="услуги"/>
      <sheetName val="балансовая"/>
      <sheetName val="фин. состояние"/>
      <sheetName val="поступления и выплаты"/>
      <sheetName val="закупка ТРУ"/>
      <sheetName val="справочная"/>
      <sheetName val="обоснование (210) 1"/>
      <sheetName val="обоснование (210) 2"/>
      <sheetName val="обоснование (210) 3"/>
      <sheetName val="обоснование (210) 4"/>
      <sheetName val="обоснование (220)"/>
      <sheetName val="обоснование (230)"/>
      <sheetName val="обоснование (240)"/>
      <sheetName val="обоснование (250)"/>
      <sheetName val="обоснование (260) 1"/>
      <sheetName val="обоснование (260) 2"/>
      <sheetName val="обоснование (260) 3"/>
      <sheetName val="обоснование (260) 4"/>
      <sheetName val="обоснование (260) 5"/>
      <sheetName val="обоснование (260) 6"/>
      <sheetName val="обоснование (260) 7"/>
      <sheetName val="обоснование (260) 8"/>
      <sheetName val="сведения о операциях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0">
          <cell r="H20">
            <v>2947742.8123199996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чная"/>
      <sheetName val="цели, виды деятельности"/>
      <sheetName val="услуги"/>
      <sheetName val="балансовая"/>
      <sheetName val="фин. состояние"/>
      <sheetName val="поступления и выплаты"/>
      <sheetName val="закупка ТРУ"/>
      <sheetName val="справочная"/>
      <sheetName val="обоснование (210) 1"/>
      <sheetName val="обоснование (210) 2"/>
      <sheetName val="обоснование (210) 3"/>
      <sheetName val="обоснование (210) 4"/>
      <sheetName val="обоснование (220)"/>
      <sheetName val="обоснование (230)"/>
      <sheetName val="обоснование (240)"/>
      <sheetName val="обоснование (250)"/>
      <sheetName val="обоснование (260) 1"/>
      <sheetName val="обоснование (260) 2"/>
      <sheetName val="обоснование (260) 3"/>
      <sheetName val="обоснование (260) 4"/>
      <sheetName val="обоснование (260) 5"/>
      <sheetName val="обоснование (260) 6"/>
      <sheetName val="обоснование (260) 7"/>
      <sheetName val="обоснование (260) 8"/>
      <sheetName val="сведения о операциях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1">
          <cell r="H21">
            <v>3514316.6221199995</v>
          </cell>
        </row>
        <row r="27">
          <cell r="H27">
            <v>576051.47699999996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чная"/>
      <sheetName val="цели, виды деятельности"/>
      <sheetName val="услуги"/>
      <sheetName val="балансовая"/>
      <sheetName val="фин. состояние"/>
      <sheetName val="поступления и выплаты"/>
      <sheetName val="закупка ТРУ"/>
      <sheetName val="справочная"/>
      <sheetName val="обоснование (210) 1"/>
      <sheetName val="обоснование (210) 2"/>
      <sheetName val="обоснование (210) 3"/>
      <sheetName val="обоснование (210) 4"/>
      <sheetName val="обоснование (220)"/>
      <sheetName val="обоснование (230)"/>
      <sheetName val="обоснование (240)"/>
      <sheetName val="обоснование (250)"/>
      <sheetName val="обоснование (260) 1"/>
      <sheetName val="обоснование (260) 2"/>
      <sheetName val="обоснование (260) 3"/>
      <sheetName val="обоснование (260) 4"/>
      <sheetName val="обоснование (260) 5"/>
      <sheetName val="обоснование (260) 6"/>
      <sheetName val="обоснование (260) 7"/>
      <sheetName val="обоснование (260) 8"/>
      <sheetName val="сведения о операциях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3">
          <cell r="H23">
            <v>6573979.1956800018</v>
          </cell>
        </row>
        <row r="31">
          <cell r="H31">
            <v>1264780.08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чная"/>
      <sheetName val="цели, виды деятельности"/>
      <sheetName val="услуги"/>
      <sheetName val="балансовая"/>
      <sheetName val="фин. состояние"/>
      <sheetName val="поступления и выплаты"/>
      <sheetName val="закупка ТРУ"/>
      <sheetName val="справочная"/>
      <sheetName val="обоснование (210) 1"/>
      <sheetName val="обоснование (210) 2"/>
      <sheetName val="обоснование (210) 3"/>
      <sheetName val="обоснование (210) 4"/>
      <sheetName val="обоснование (220)"/>
      <sheetName val="обоснование (230)"/>
      <sheetName val="обоснование (240)"/>
      <sheetName val="обоснование (250)"/>
      <sheetName val="обоснование (260) 1"/>
      <sheetName val="обоснование (260) 2"/>
      <sheetName val="обоснование (260) 3"/>
      <sheetName val="обоснование (260) 4"/>
      <sheetName val="обоснование (260) 5"/>
      <sheetName val="обоснование (260) 6"/>
      <sheetName val="обоснование (260) 7"/>
      <sheetName val="обоснование (260) 8"/>
      <sheetName val="сведения о операциях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2">
          <cell r="H22">
            <v>4222686.8336399999</v>
          </cell>
        </row>
        <row r="28">
          <cell r="H28">
            <v>604124.28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чная"/>
      <sheetName val="цели, виды деятельности"/>
      <sheetName val="услуги"/>
      <sheetName val="балансовая"/>
      <sheetName val="фин. состояние"/>
      <sheetName val="поступления и выплаты"/>
      <sheetName val="закупка ТРУ"/>
      <sheetName val="справочная"/>
      <sheetName val="обоснование (210) 1"/>
      <sheetName val="обоснование (210) 2"/>
      <sheetName val="обоснование (210) 3"/>
      <sheetName val="обоснование (210) 4"/>
      <sheetName val="обоснование (220)"/>
      <sheetName val="обоснование (230)"/>
      <sheetName val="обоснование (240)"/>
      <sheetName val="обоснование (250)"/>
      <sheetName val="обоснование (260) 1"/>
      <sheetName val="обоснование (260) 2"/>
      <sheetName val="обоснование (260) 3"/>
      <sheetName val="обоснование (260) 4"/>
      <sheetName val="обоснование (260) 5"/>
      <sheetName val="обоснование (260) 6"/>
      <sheetName val="обоснование (260) 7"/>
      <sheetName val="обоснование (260) 8"/>
      <sheetName val="сведения о операциях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36">
          <cell r="H36">
            <v>6517224.0659999978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чная"/>
      <sheetName val="цели, виды деятельности"/>
      <sheetName val="услуги"/>
      <sheetName val="балансовая"/>
      <sheetName val="фин. состояние"/>
      <sheetName val="поступления и выплаты"/>
      <sheetName val="закупка ТРУ"/>
      <sheetName val="справочная"/>
      <sheetName val="обоснование (210) 1"/>
      <sheetName val="обоснование (210) 2"/>
      <sheetName val="обоснование (210) 3"/>
      <sheetName val="обоснование (210) 4"/>
      <sheetName val="обоснование (220)"/>
      <sheetName val="обоснование (230)"/>
      <sheetName val="обоснование (240)"/>
      <sheetName val="обоснование (250)"/>
      <sheetName val="обоснование (260) 1"/>
      <sheetName val="обоснование (260) 2"/>
      <sheetName val="обоснование (260) 3"/>
      <sheetName val="обоснование (260) 4"/>
      <sheetName val="обоснование (260) 5"/>
      <sheetName val="обоснование (260) 6"/>
      <sheetName val="обоснование (260) 7"/>
      <sheetName val="обоснование (260) 8"/>
      <sheetName val="сведения о операциях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31">
          <cell r="H31">
            <v>8924971.0739999991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чная"/>
      <sheetName val="цели, виды деятельности"/>
      <sheetName val="услуги"/>
      <sheetName val="балансовая"/>
      <sheetName val="фин. состояние"/>
      <sheetName val="поступления и выплаты"/>
      <sheetName val="закупка ТРУ"/>
      <sheetName val="справочная"/>
      <sheetName val="обоснование (210) 1"/>
      <sheetName val="обоснование (210) 2"/>
      <sheetName val="обоснование (210) 3"/>
      <sheetName val="обоснование (210) 4"/>
      <sheetName val="обоснование (220)"/>
      <sheetName val="обоснование (230)"/>
      <sheetName val="обоснование (240)"/>
      <sheetName val="обоснование (250)"/>
      <sheetName val="обоснование (260) 1"/>
      <sheetName val="обоснование (260) 2"/>
      <sheetName val="обоснование (260) 3"/>
      <sheetName val="обоснование (260) 4"/>
      <sheetName val="обоснование (260) 5"/>
      <sheetName val="обоснование (260) 6"/>
      <sheetName val="обоснование (260) 7"/>
      <sheetName val="обоснование (260) 8"/>
      <sheetName val="сведения о операциях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21">
          <cell r="H21">
            <v>4031325.8701200001</v>
          </cell>
        </row>
        <row r="27">
          <cell r="H27">
            <v>517101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чная"/>
      <sheetName val="цели, виды деятельности"/>
      <sheetName val="услуги"/>
      <sheetName val="балансовая"/>
      <sheetName val="фин. состояние"/>
      <sheetName val="поступления и выплаты"/>
      <sheetName val="закупка ТРУ"/>
      <sheetName val="справочная"/>
      <sheetName val="обоснование (210) 1"/>
      <sheetName val="обоснование (210) 2"/>
      <sheetName val="обоснование (210) 3"/>
      <sheetName val="обоснование (210) 4"/>
      <sheetName val="обоснование (220)"/>
      <sheetName val="обоснование (230)"/>
      <sheetName val="обоснование (240)"/>
      <sheetName val="обоснование (250)"/>
      <sheetName val="обоснование (260) 1"/>
      <sheetName val="обоснование (260) 2"/>
      <sheetName val="обоснование (260) 3"/>
      <sheetName val="обоснование (260) 4"/>
      <sheetName val="обоснование (260) 5"/>
      <sheetName val="обоснование (260) 6"/>
      <sheetName val="обоснование (260) 7"/>
      <sheetName val="обоснование (260) 8"/>
      <sheetName val="сведения о операциях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3">
          <cell r="H23">
            <v>5217509.3696400002</v>
          </cell>
        </row>
        <row r="30">
          <cell r="H30">
            <v>884408.1594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3"/>
  <sheetViews>
    <sheetView zoomScale="75" zoomScaleNormal="75" zoomScaleSheetLayoutView="115" workbookViewId="0">
      <selection activeCell="B14" sqref="B14:D14"/>
    </sheetView>
  </sheetViews>
  <sheetFormatPr defaultColWidth="9.33203125" defaultRowHeight="12.75" x14ac:dyDescent="0.2"/>
  <cols>
    <col min="1" max="1" width="58.83203125" style="1" customWidth="1"/>
    <col min="2" max="2" width="16" style="1" customWidth="1"/>
    <col min="3" max="3" width="22" style="1" customWidth="1"/>
    <col min="4" max="4" width="11.83203125" style="1" customWidth="1"/>
    <col min="5" max="5" width="16.33203125" style="1" customWidth="1"/>
    <col min="6" max="6" width="7.83203125" style="1" customWidth="1"/>
    <col min="7" max="7" width="40.33203125" style="1" customWidth="1"/>
    <col min="8" max="16384" width="9.33203125" style="1"/>
  </cols>
  <sheetData>
    <row r="1" spans="1:7" ht="1.5" customHeight="1" x14ac:dyDescent="0.2">
      <c r="A1" s="2"/>
      <c r="B1" s="2"/>
      <c r="C1" s="2"/>
      <c r="D1" s="2"/>
      <c r="E1" s="2"/>
      <c r="F1" s="2"/>
      <c r="G1" s="2"/>
    </row>
    <row r="2" spans="1:7" ht="14.45" customHeight="1" x14ac:dyDescent="0.2">
      <c r="A2" s="3" t="s">
        <v>0</v>
      </c>
      <c r="B2" s="3" t="s">
        <v>0</v>
      </c>
      <c r="C2" s="3" t="s">
        <v>0</v>
      </c>
      <c r="D2" s="3" t="s">
        <v>0</v>
      </c>
      <c r="E2" s="3" t="s">
        <v>0</v>
      </c>
      <c r="F2" s="3" t="s">
        <v>0</v>
      </c>
      <c r="G2" s="94" t="s">
        <v>1</v>
      </c>
    </row>
    <row r="3" spans="1:7" ht="11.25" customHeight="1" x14ac:dyDescent="0.2">
      <c r="A3" s="3" t="s">
        <v>0</v>
      </c>
      <c r="B3" s="3" t="s">
        <v>0</v>
      </c>
      <c r="C3" s="3" t="s">
        <v>0</v>
      </c>
      <c r="D3" s="3" t="s">
        <v>0</v>
      </c>
      <c r="E3" s="3" t="s">
        <v>0</v>
      </c>
      <c r="F3" s="3" t="s">
        <v>0</v>
      </c>
      <c r="G3" s="4" t="s">
        <v>0</v>
      </c>
    </row>
    <row r="4" spans="1:7" ht="10.5" customHeight="1" x14ac:dyDescent="0.15">
      <c r="A4" s="3"/>
      <c r="B4" s="3"/>
      <c r="C4" s="3"/>
      <c r="D4" s="3"/>
      <c r="E4" s="3"/>
      <c r="F4" s="3"/>
      <c r="G4" s="5" t="s">
        <v>59</v>
      </c>
    </row>
    <row r="5" spans="1:7" ht="42" customHeight="1" x14ac:dyDescent="0.2">
      <c r="A5" s="3" t="s">
        <v>0</v>
      </c>
      <c r="B5" s="3" t="s">
        <v>0</v>
      </c>
      <c r="C5" s="3" t="s">
        <v>0</v>
      </c>
      <c r="D5" s="3" t="s">
        <v>0</v>
      </c>
      <c r="E5" s="3" t="s">
        <v>0</v>
      </c>
      <c r="F5" s="3" t="s">
        <v>0</v>
      </c>
      <c r="G5" s="3" t="s">
        <v>428</v>
      </c>
    </row>
    <row r="6" spans="1:7" ht="14.45" customHeight="1" x14ac:dyDescent="0.2">
      <c r="A6" s="3" t="s">
        <v>0</v>
      </c>
      <c r="B6" s="3" t="s">
        <v>0</v>
      </c>
      <c r="C6" s="3" t="s">
        <v>0</v>
      </c>
      <c r="D6" s="3" t="s">
        <v>0</v>
      </c>
      <c r="E6" s="3" t="s">
        <v>0</v>
      </c>
      <c r="F6" s="3" t="s">
        <v>0</v>
      </c>
      <c r="G6" s="23" t="s">
        <v>438</v>
      </c>
    </row>
    <row r="7" spans="1:7" ht="14.45" customHeight="1" x14ac:dyDescent="0.2">
      <c r="A7" s="3" t="s">
        <v>0</v>
      </c>
      <c r="B7" s="135" t="s">
        <v>2</v>
      </c>
      <c r="C7" s="135"/>
      <c r="D7" s="135"/>
      <c r="E7" s="135"/>
      <c r="F7" s="3" t="s">
        <v>0</v>
      </c>
      <c r="G7" s="3" t="s">
        <v>0</v>
      </c>
    </row>
    <row r="8" spans="1:7" ht="9" customHeight="1" x14ac:dyDescent="0.2">
      <c r="A8" s="3" t="s">
        <v>0</v>
      </c>
      <c r="B8" s="135" t="s">
        <v>0</v>
      </c>
      <c r="C8" s="135"/>
      <c r="D8" s="135"/>
      <c r="E8" s="135"/>
      <c r="F8" s="3" t="s">
        <v>0</v>
      </c>
      <c r="G8" s="3" t="s">
        <v>0</v>
      </c>
    </row>
    <row r="9" spans="1:7" ht="14.25" customHeight="1" x14ac:dyDescent="0.2">
      <c r="A9" s="3" t="s">
        <v>0</v>
      </c>
      <c r="B9" s="136" t="s">
        <v>426</v>
      </c>
      <c r="C9" s="136"/>
      <c r="D9" s="136"/>
      <c r="E9" s="136"/>
      <c r="F9" s="3" t="s">
        <v>0</v>
      </c>
      <c r="G9" s="3" t="s">
        <v>0</v>
      </c>
    </row>
    <row r="10" spans="1:7" ht="14.25" customHeight="1" x14ac:dyDescent="0.2">
      <c r="A10" s="3" t="s">
        <v>0</v>
      </c>
      <c r="B10" s="134"/>
      <c r="C10" s="134"/>
      <c r="D10" s="134"/>
      <c r="E10" s="134"/>
      <c r="F10" s="3" t="s">
        <v>0</v>
      </c>
      <c r="G10" s="3" t="s">
        <v>0</v>
      </c>
    </row>
    <row r="11" spans="1:7" ht="12.75" customHeight="1" x14ac:dyDescent="0.2">
      <c r="A11" s="3" t="s">
        <v>0</v>
      </c>
      <c r="B11" s="136" t="s">
        <v>429</v>
      </c>
      <c r="C11" s="136"/>
      <c r="D11" s="136"/>
      <c r="E11" s="136"/>
      <c r="F11" s="3" t="s">
        <v>0</v>
      </c>
      <c r="G11" s="3" t="s">
        <v>0</v>
      </c>
    </row>
    <row r="12" spans="1:7" ht="18.2" customHeight="1" x14ac:dyDescent="0.2">
      <c r="A12" s="3" t="s">
        <v>0</v>
      </c>
      <c r="B12" s="134"/>
      <c r="C12" s="134"/>
      <c r="D12" s="134"/>
      <c r="E12" s="134"/>
      <c r="F12" s="3" t="s">
        <v>0</v>
      </c>
      <c r="G12" s="3" t="s">
        <v>0</v>
      </c>
    </row>
    <row r="13" spans="1:7" ht="12.75" customHeight="1" x14ac:dyDescent="0.2">
      <c r="A13" s="3" t="s">
        <v>0</v>
      </c>
      <c r="B13" s="134" t="s">
        <v>439</v>
      </c>
      <c r="C13" s="134"/>
      <c r="D13" s="134"/>
      <c r="E13" s="134"/>
      <c r="F13" s="3" t="s">
        <v>0</v>
      </c>
      <c r="G13" s="3" t="s">
        <v>0</v>
      </c>
    </row>
    <row r="14" spans="1:7" ht="21.6" customHeight="1" x14ac:dyDescent="0.2">
      <c r="A14" s="3" t="s">
        <v>0</v>
      </c>
      <c r="B14" s="134" t="s">
        <v>0</v>
      </c>
      <c r="C14" s="134"/>
      <c r="D14" s="134"/>
      <c r="E14" s="3" t="s">
        <v>0</v>
      </c>
      <c r="F14" s="3" t="s">
        <v>0</v>
      </c>
      <c r="G14" s="3" t="s">
        <v>0</v>
      </c>
    </row>
    <row r="15" spans="1:7" ht="29.1" customHeight="1" x14ac:dyDescent="0.2">
      <c r="A15" s="3" t="s">
        <v>343</v>
      </c>
      <c r="B15" s="132" t="s">
        <v>399</v>
      </c>
      <c r="C15" s="132"/>
      <c r="D15" s="132"/>
      <c r="E15" s="132"/>
      <c r="F15" s="132"/>
      <c r="G15" s="132"/>
    </row>
    <row r="16" spans="1:7" ht="46.35" customHeight="1" x14ac:dyDescent="0.2">
      <c r="A16" s="3" t="s">
        <v>376</v>
      </c>
      <c r="B16" s="132" t="s">
        <v>400</v>
      </c>
      <c r="C16" s="132"/>
      <c r="D16" s="132"/>
      <c r="E16" s="132"/>
      <c r="F16" s="132"/>
      <c r="G16" s="132"/>
    </row>
    <row r="17" spans="1:7" ht="24" customHeight="1" x14ac:dyDescent="0.2">
      <c r="A17" s="3" t="s">
        <v>344</v>
      </c>
      <c r="B17" s="132" t="s">
        <v>427</v>
      </c>
      <c r="C17" s="132"/>
      <c r="D17" s="132"/>
      <c r="E17" s="132"/>
      <c r="F17" s="132"/>
      <c r="G17" s="132"/>
    </row>
    <row r="18" spans="1:7" ht="21.6" customHeight="1" x14ac:dyDescent="0.2">
      <c r="A18" s="3"/>
      <c r="B18" s="133" t="s">
        <v>0</v>
      </c>
      <c r="C18" s="133"/>
      <c r="D18" s="133"/>
      <c r="E18" s="133"/>
      <c r="F18" s="133"/>
      <c r="G18" s="133"/>
    </row>
    <row r="19" spans="1:7" ht="47.1" customHeight="1" x14ac:dyDescent="0.2">
      <c r="A19" s="3" t="s">
        <v>3</v>
      </c>
      <c r="B19" s="132">
        <v>3231006100</v>
      </c>
      <c r="C19" s="132"/>
      <c r="D19" s="4" t="s">
        <v>0</v>
      </c>
      <c r="E19" s="133" t="s">
        <v>4</v>
      </c>
      <c r="F19" s="133"/>
      <c r="G19" s="4">
        <v>323101001</v>
      </c>
    </row>
    <row r="20" spans="1:7" ht="21.6" customHeight="1" x14ac:dyDescent="0.2">
      <c r="A20" s="3" t="s">
        <v>0</v>
      </c>
      <c r="B20" s="133" t="s">
        <v>0</v>
      </c>
      <c r="C20" s="133"/>
      <c r="D20" s="3" t="s">
        <v>0</v>
      </c>
      <c r="E20" s="133" t="s">
        <v>0</v>
      </c>
      <c r="F20" s="133"/>
      <c r="G20" s="3" t="s">
        <v>0</v>
      </c>
    </row>
    <row r="21" spans="1:7" ht="28.35" customHeight="1" x14ac:dyDescent="0.2">
      <c r="A21" s="95" t="s">
        <v>5</v>
      </c>
      <c r="B21" s="132" t="s">
        <v>378</v>
      </c>
      <c r="C21" s="132"/>
      <c r="D21" s="132"/>
      <c r="E21" s="132"/>
      <c r="F21" s="132"/>
      <c r="G21" s="132"/>
    </row>
    <row r="22" spans="1:7" ht="21.6" customHeight="1" x14ac:dyDescent="0.2">
      <c r="A22" s="3" t="s">
        <v>0</v>
      </c>
      <c r="B22" s="133" t="s">
        <v>0</v>
      </c>
      <c r="C22" s="133"/>
      <c r="D22" s="133"/>
      <c r="E22" s="133"/>
      <c r="F22" s="133"/>
      <c r="G22" s="133"/>
    </row>
    <row r="23" spans="1:7" ht="14.45" customHeight="1" x14ac:dyDescent="0.2">
      <c r="A23" s="3" t="s">
        <v>6</v>
      </c>
      <c r="B23" s="6" t="s">
        <v>7</v>
      </c>
      <c r="C23" s="3" t="s">
        <v>0</v>
      </c>
      <c r="D23" s="3" t="s">
        <v>0</v>
      </c>
      <c r="E23" s="3" t="s">
        <v>8</v>
      </c>
      <c r="F23" s="6" t="s">
        <v>9</v>
      </c>
      <c r="G23" s="3" t="s">
        <v>0</v>
      </c>
    </row>
  </sheetData>
  <mergeCells count="18">
    <mergeCell ref="B7:E7"/>
    <mergeCell ref="B8:E8"/>
    <mergeCell ref="B9:E9"/>
    <mergeCell ref="B10:E10"/>
    <mergeCell ref="B11:E11"/>
    <mergeCell ref="B12:E12"/>
    <mergeCell ref="B13:E13"/>
    <mergeCell ref="B14:D14"/>
    <mergeCell ref="B15:G15"/>
    <mergeCell ref="B16:G16"/>
    <mergeCell ref="B21:G21"/>
    <mergeCell ref="B22:G22"/>
    <mergeCell ref="B17:G17"/>
    <mergeCell ref="B18:G18"/>
    <mergeCell ref="B19:C19"/>
    <mergeCell ref="E19:F19"/>
    <mergeCell ref="B20:C20"/>
    <mergeCell ref="E20:F20"/>
  </mergeCells>
  <printOptions horizontalCentered="1"/>
  <pageMargins left="0.19685040000000001" right="3.9370079999999997E-3" top="0.39370080000000002" bottom="0.39370080000000002" header="0.3" footer="0.3"/>
  <pageSetup paperSize="9" scale="93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"/>
  <sheetViews>
    <sheetView zoomScale="115" zoomScaleNormal="115" zoomScaleSheetLayoutView="115" workbookViewId="0">
      <selection activeCell="D4" sqref="D4"/>
    </sheetView>
  </sheetViews>
  <sheetFormatPr defaultColWidth="9.33203125" defaultRowHeight="14.25" x14ac:dyDescent="0.2"/>
  <cols>
    <col min="1" max="1" width="47" style="23" customWidth="1"/>
    <col min="2" max="2" width="11.1640625" style="23" customWidth="1"/>
    <col min="3" max="5" width="26.6640625" style="23" customWidth="1"/>
    <col min="6" max="16384" width="9.33203125" style="23"/>
  </cols>
  <sheetData>
    <row r="1" spans="1:5" ht="21.75" customHeight="1" x14ac:dyDescent="0.2">
      <c r="A1" s="22" t="s">
        <v>0</v>
      </c>
      <c r="C1" s="24"/>
      <c r="E1" s="24" t="s">
        <v>165</v>
      </c>
    </row>
    <row r="2" spans="1:5" ht="24.75" customHeight="1" x14ac:dyDescent="0.2">
      <c r="A2" s="156" t="s">
        <v>58</v>
      </c>
      <c r="B2" s="156"/>
      <c r="C2" s="156"/>
      <c r="D2" s="156"/>
      <c r="E2" s="156"/>
    </row>
    <row r="3" spans="1:5" ht="34.5" customHeight="1" x14ac:dyDescent="0.2">
      <c r="A3" s="155" t="s">
        <v>19</v>
      </c>
      <c r="B3" s="155" t="s">
        <v>20</v>
      </c>
      <c r="C3" s="160" t="s">
        <v>161</v>
      </c>
      <c r="D3" s="161"/>
      <c r="E3" s="162"/>
    </row>
    <row r="4" spans="1:5" ht="24.75" customHeight="1" x14ac:dyDescent="0.2">
      <c r="A4" s="155"/>
      <c r="B4" s="155"/>
      <c r="C4" s="33" t="s">
        <v>353</v>
      </c>
      <c r="D4" s="33" t="s">
        <v>354</v>
      </c>
      <c r="E4" s="33" t="s">
        <v>354</v>
      </c>
    </row>
    <row r="5" spans="1:5" ht="20.85" customHeight="1" x14ac:dyDescent="0.2">
      <c r="A5" s="8" t="s">
        <v>28</v>
      </c>
      <c r="B5" s="8" t="s">
        <v>29</v>
      </c>
      <c r="C5" s="8">
        <v>3</v>
      </c>
      <c r="D5" s="8">
        <v>4</v>
      </c>
      <c r="E5" s="8">
        <v>5</v>
      </c>
    </row>
    <row r="6" spans="1:5" ht="22.5" customHeight="1" x14ac:dyDescent="0.2">
      <c r="A6" s="34" t="s">
        <v>166</v>
      </c>
      <c r="B6" s="32" t="s">
        <v>162</v>
      </c>
      <c r="C6" s="8"/>
      <c r="D6" s="8"/>
      <c r="E6" s="8"/>
    </row>
    <row r="7" spans="1:5" ht="75.75" customHeight="1" x14ac:dyDescent="0.2">
      <c r="A7" s="34" t="s">
        <v>355</v>
      </c>
      <c r="B7" s="32" t="s">
        <v>163</v>
      </c>
      <c r="C7" s="8"/>
      <c r="D7" s="8"/>
      <c r="E7" s="8"/>
    </row>
    <row r="8" spans="1:5" ht="30" customHeight="1" x14ac:dyDescent="0.2">
      <c r="A8" s="34" t="s">
        <v>167</v>
      </c>
      <c r="B8" s="32" t="s">
        <v>164</v>
      </c>
      <c r="C8" s="8"/>
      <c r="D8" s="8"/>
      <c r="E8" s="8"/>
    </row>
  </sheetData>
  <mergeCells count="4">
    <mergeCell ref="A3:A4"/>
    <mergeCell ref="B3:B4"/>
    <mergeCell ref="A2:E2"/>
    <mergeCell ref="C3:E3"/>
  </mergeCells>
  <printOptions horizontalCentered="1"/>
  <pageMargins left="0.19685040000000001" right="3.9370079999999997E-3" top="0.39370080000000002" bottom="0.39370080000000002" header="0.3" footer="0.3"/>
  <pageSetup paperSize="9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1"/>
  <sheetViews>
    <sheetView topLeftCell="A10" zoomScale="115" zoomScaleNormal="115" workbookViewId="0">
      <selection activeCell="H32" sqref="H32"/>
    </sheetView>
  </sheetViews>
  <sheetFormatPr defaultColWidth="9.33203125" defaultRowHeight="14.25" x14ac:dyDescent="0.2"/>
  <cols>
    <col min="1" max="1" width="9.33203125" style="39"/>
    <col min="2" max="2" width="29.83203125" style="39" customWidth="1"/>
    <col min="3" max="3" width="25" style="39" customWidth="1"/>
    <col min="4" max="4" width="13.33203125" style="39" customWidth="1"/>
    <col min="5" max="5" width="20.1640625" style="39" customWidth="1"/>
    <col min="6" max="6" width="27.1640625" style="39" customWidth="1"/>
    <col min="7" max="7" width="20.1640625" style="39" customWidth="1"/>
    <col min="8" max="8" width="17.1640625" style="39" customWidth="1"/>
    <col min="9" max="16384" width="9.33203125" style="39"/>
  </cols>
  <sheetData>
    <row r="1" spans="1:8" ht="44.45" customHeight="1" x14ac:dyDescent="0.2">
      <c r="A1" s="166" t="s">
        <v>356</v>
      </c>
      <c r="B1" s="166"/>
      <c r="C1" s="166"/>
      <c r="D1" s="166"/>
      <c r="E1" s="166"/>
      <c r="F1" s="166"/>
      <c r="G1" s="166"/>
      <c r="H1" s="166"/>
    </row>
    <row r="2" spans="1:8" ht="26.25" customHeight="1" x14ac:dyDescent="0.2">
      <c r="A2" s="166" t="s">
        <v>212</v>
      </c>
      <c r="B2" s="166"/>
      <c r="C2" s="166"/>
      <c r="D2" s="166"/>
      <c r="E2" s="166"/>
      <c r="F2" s="166"/>
      <c r="G2" s="166"/>
      <c r="H2" s="166"/>
    </row>
    <row r="3" spans="1:8" ht="20.25" customHeight="1" x14ac:dyDescent="0.25">
      <c r="A3" s="165" t="s">
        <v>180</v>
      </c>
      <c r="B3" s="165"/>
      <c r="C3" s="42"/>
      <c r="D3" s="42"/>
      <c r="E3" s="42"/>
      <c r="F3" s="42"/>
      <c r="G3" s="42"/>
      <c r="H3" s="42" t="s">
        <v>357</v>
      </c>
    </row>
    <row r="5" spans="1:8" ht="20.25" customHeight="1" x14ac:dyDescent="0.25">
      <c r="A5" s="165" t="s">
        <v>179</v>
      </c>
      <c r="B5" s="165"/>
      <c r="C5" s="165"/>
      <c r="D5" s="42"/>
      <c r="E5" s="42"/>
      <c r="F5" s="42"/>
      <c r="G5" s="42"/>
      <c r="H5" s="42"/>
    </row>
    <row r="7" spans="1:8" ht="24" customHeight="1" x14ac:dyDescent="0.2">
      <c r="A7" s="167" t="s">
        <v>169</v>
      </c>
      <c r="B7" s="167"/>
      <c r="C7" s="167"/>
      <c r="D7" s="167"/>
      <c r="E7" s="167"/>
      <c r="F7" s="167"/>
      <c r="G7" s="167"/>
      <c r="H7" s="167"/>
    </row>
    <row r="8" spans="1:8" ht="28.5" customHeight="1" x14ac:dyDescent="0.2">
      <c r="A8" s="168" t="s">
        <v>170</v>
      </c>
      <c r="B8" s="169" t="s">
        <v>171</v>
      </c>
      <c r="C8" s="169" t="s">
        <v>172</v>
      </c>
      <c r="D8" s="168" t="s">
        <v>173</v>
      </c>
      <c r="E8" s="168"/>
      <c r="F8" s="168"/>
      <c r="G8" s="168"/>
      <c r="H8" s="169" t="s">
        <v>358</v>
      </c>
    </row>
    <row r="9" spans="1:8" x14ac:dyDescent="0.2">
      <c r="A9" s="168"/>
      <c r="B9" s="169"/>
      <c r="C9" s="169"/>
      <c r="D9" s="168" t="s">
        <v>23</v>
      </c>
      <c r="E9" s="170" t="s">
        <v>24</v>
      </c>
      <c r="F9" s="170"/>
      <c r="G9" s="170"/>
      <c r="H9" s="169"/>
    </row>
    <row r="10" spans="1:8" ht="48.75" customHeight="1" x14ac:dyDescent="0.2">
      <c r="A10" s="168"/>
      <c r="B10" s="169"/>
      <c r="C10" s="169"/>
      <c r="D10" s="168"/>
      <c r="E10" s="33" t="s">
        <v>174</v>
      </c>
      <c r="F10" s="33" t="s">
        <v>175</v>
      </c>
      <c r="G10" s="33" t="s">
        <v>176</v>
      </c>
      <c r="H10" s="169"/>
    </row>
    <row r="11" spans="1:8" x14ac:dyDescent="0.2">
      <c r="A11" s="40">
        <v>1</v>
      </c>
      <c r="B11" s="40">
        <v>2</v>
      </c>
      <c r="C11" s="40">
        <v>3</v>
      </c>
      <c r="D11" s="40">
        <v>4</v>
      </c>
      <c r="E11" s="40">
        <v>5</v>
      </c>
      <c r="F11" s="40">
        <v>6</v>
      </c>
      <c r="G11" s="40">
        <v>7</v>
      </c>
      <c r="H11" s="40">
        <v>8</v>
      </c>
    </row>
    <row r="12" spans="1:8" x14ac:dyDescent="0.2">
      <c r="A12" s="106">
        <v>1</v>
      </c>
      <c r="B12" s="108" t="s">
        <v>384</v>
      </c>
      <c r="C12" s="114">
        <v>1</v>
      </c>
      <c r="D12" s="110">
        <f>E12+F12+G12</f>
        <v>24555.298500000001</v>
      </c>
      <c r="E12" s="111">
        <v>18189.11</v>
      </c>
      <c r="F12" s="112">
        <f>E12*0.1</f>
        <v>1818.9110000000001</v>
      </c>
      <c r="G12" s="110">
        <f>E12*0.25</f>
        <v>4547.2775000000001</v>
      </c>
      <c r="H12" s="110">
        <f t="shared" ref="H12:H20" si="0">C12*D12*12</f>
        <v>294663.58199999999</v>
      </c>
    </row>
    <row r="13" spans="1:8" x14ac:dyDescent="0.2">
      <c r="A13" s="106">
        <v>2</v>
      </c>
      <c r="B13" s="108" t="s">
        <v>385</v>
      </c>
      <c r="C13" s="114">
        <v>1</v>
      </c>
      <c r="D13" s="110">
        <f t="shared" ref="D13:D20" si="1">E13+F13+G13</f>
        <v>19302.871999999999</v>
      </c>
      <c r="E13" s="111">
        <v>11385.98</v>
      </c>
      <c r="F13" s="112">
        <f>E13*0.4</f>
        <v>4554.3919999999998</v>
      </c>
      <c r="G13" s="110">
        <v>3362.5</v>
      </c>
      <c r="H13" s="110">
        <f t="shared" si="0"/>
        <v>231634.46399999998</v>
      </c>
    </row>
    <row r="14" spans="1:8" x14ac:dyDescent="0.2">
      <c r="A14" s="106">
        <v>3</v>
      </c>
      <c r="B14" s="109" t="s">
        <v>386</v>
      </c>
      <c r="C14" s="115">
        <v>0.5</v>
      </c>
      <c r="D14" s="110">
        <f t="shared" si="1"/>
        <v>17188</v>
      </c>
      <c r="E14" s="111">
        <v>10842</v>
      </c>
      <c r="F14" s="112">
        <f>E14*0.5</f>
        <v>5421</v>
      </c>
      <c r="G14" s="110">
        <v>925</v>
      </c>
      <c r="H14" s="110">
        <f t="shared" si="0"/>
        <v>103128</v>
      </c>
    </row>
    <row r="15" spans="1:8" x14ac:dyDescent="0.2">
      <c r="A15" s="106">
        <v>4</v>
      </c>
      <c r="B15" s="109" t="s">
        <v>388</v>
      </c>
      <c r="C15" s="115">
        <v>0.5</v>
      </c>
      <c r="D15" s="110">
        <f>E15+F15+G15</f>
        <v>17770</v>
      </c>
      <c r="E15" s="111">
        <v>7704</v>
      </c>
      <c r="F15" s="112">
        <f t="shared" ref="F15:F17" si="2">E15*0.5</f>
        <v>3852</v>
      </c>
      <c r="G15" s="110">
        <v>6214</v>
      </c>
      <c r="H15" s="110">
        <f>C15*D15*12</f>
        <v>106620</v>
      </c>
    </row>
    <row r="16" spans="1:8" x14ac:dyDescent="0.2">
      <c r="A16" s="106">
        <v>5</v>
      </c>
      <c r="B16" s="109" t="s">
        <v>389</v>
      </c>
      <c r="C16" s="115">
        <v>11.94</v>
      </c>
      <c r="D16" s="110">
        <f>E16+F16+G16</f>
        <v>19776.383979999999</v>
      </c>
      <c r="E16" s="111">
        <v>11690.44</v>
      </c>
      <c r="F16" s="112">
        <f t="shared" si="2"/>
        <v>5845.22</v>
      </c>
      <c r="G16" s="110">
        <v>2240.7239800000002</v>
      </c>
      <c r="H16" s="110">
        <f>C16*D16*12</f>
        <v>2833560.2966543995</v>
      </c>
    </row>
    <row r="17" spans="1:8" x14ac:dyDescent="0.2">
      <c r="A17" s="106">
        <v>6</v>
      </c>
      <c r="B17" s="109" t="s">
        <v>390</v>
      </c>
      <c r="C17" s="115">
        <v>0.5</v>
      </c>
      <c r="D17" s="110">
        <f>E17+F17+G17</f>
        <v>18959.5</v>
      </c>
      <c r="E17" s="111">
        <v>9775</v>
      </c>
      <c r="F17" s="112">
        <f t="shared" si="2"/>
        <v>4887.5</v>
      </c>
      <c r="G17" s="110">
        <v>4297</v>
      </c>
      <c r="H17" s="110">
        <f>C17*D17*12</f>
        <v>113757</v>
      </c>
    </row>
    <row r="18" spans="1:8" x14ac:dyDescent="0.2">
      <c r="A18" s="106">
        <v>7</v>
      </c>
      <c r="B18" s="109" t="s">
        <v>387</v>
      </c>
      <c r="C18" s="115">
        <v>0.3</v>
      </c>
      <c r="D18" s="110">
        <f t="shared" si="1"/>
        <v>11838</v>
      </c>
      <c r="E18" s="111">
        <v>6720</v>
      </c>
      <c r="F18" s="112">
        <f>E18*0.25</f>
        <v>1680</v>
      </c>
      <c r="G18" s="110">
        <v>3438</v>
      </c>
      <c r="H18" s="110">
        <f t="shared" si="0"/>
        <v>42616.800000000003</v>
      </c>
    </row>
    <row r="19" spans="1:8" x14ac:dyDescent="0.2">
      <c r="A19" s="106">
        <v>8</v>
      </c>
      <c r="B19" s="109" t="s">
        <v>391</v>
      </c>
      <c r="C19" s="116">
        <v>2.2999999999999998</v>
      </c>
      <c r="D19" s="110">
        <f t="shared" si="1"/>
        <v>9299.11</v>
      </c>
      <c r="E19" s="111">
        <v>5720</v>
      </c>
      <c r="F19" s="112">
        <f>E19*0.23</f>
        <v>1315.6000000000001</v>
      </c>
      <c r="G19" s="110">
        <v>2263.5100000000002</v>
      </c>
      <c r="H19" s="110">
        <f t="shared" si="0"/>
        <v>256655.43600000002</v>
      </c>
    </row>
    <row r="20" spans="1:8" x14ac:dyDescent="0.2">
      <c r="A20" s="106">
        <v>9</v>
      </c>
      <c r="B20" s="109" t="s">
        <v>392</v>
      </c>
      <c r="C20" s="115">
        <v>1</v>
      </c>
      <c r="D20" s="110">
        <f t="shared" si="1"/>
        <v>16352</v>
      </c>
      <c r="E20" s="111">
        <v>7360</v>
      </c>
      <c r="F20" s="112">
        <f>E20*0.95</f>
        <v>6992</v>
      </c>
      <c r="G20" s="110">
        <v>2000</v>
      </c>
      <c r="H20" s="110">
        <f t="shared" si="0"/>
        <v>196224</v>
      </c>
    </row>
    <row r="21" spans="1:8" x14ac:dyDescent="0.2">
      <c r="A21" s="40"/>
      <c r="B21" s="40"/>
      <c r="C21" s="117"/>
      <c r="D21" s="40"/>
      <c r="E21" s="112"/>
      <c r="F21" s="40"/>
      <c r="G21" s="40"/>
      <c r="H21" s="113">
        <f>SUM(H12:H20)</f>
        <v>4178859.5786543996</v>
      </c>
    </row>
    <row r="22" spans="1:8" x14ac:dyDescent="0.2">
      <c r="A22" s="106">
        <v>1</v>
      </c>
      <c r="B22" s="119" t="s">
        <v>380</v>
      </c>
      <c r="C22" s="118">
        <v>0.25</v>
      </c>
      <c r="D22" s="41">
        <f>E22+F22+G22</f>
        <v>10358.36</v>
      </c>
      <c r="E22" s="111">
        <v>5940</v>
      </c>
      <c r="F22" s="112">
        <f>E22*0.12</f>
        <v>712.8</v>
      </c>
      <c r="G22" s="110">
        <v>3705.56</v>
      </c>
      <c r="H22" s="41">
        <f t="shared" ref="H22:H25" si="3">C22*D22*12</f>
        <v>31075.08</v>
      </c>
    </row>
    <row r="23" spans="1:8" x14ac:dyDescent="0.2">
      <c r="A23" s="106">
        <v>2</v>
      </c>
      <c r="B23" s="119" t="s">
        <v>381</v>
      </c>
      <c r="C23" s="118">
        <v>1.25</v>
      </c>
      <c r="D23" s="41">
        <f>E23+F23+G23</f>
        <v>19063.252</v>
      </c>
      <c r="E23" s="111">
        <v>9395.5</v>
      </c>
      <c r="F23" s="107"/>
      <c r="G23" s="110">
        <v>9667.7520000000004</v>
      </c>
      <c r="H23" s="41">
        <f t="shared" si="3"/>
        <v>285948.78000000003</v>
      </c>
    </row>
    <row r="24" spans="1:8" x14ac:dyDescent="0.2">
      <c r="A24" s="106">
        <v>3</v>
      </c>
      <c r="B24" s="119" t="s">
        <v>383</v>
      </c>
      <c r="C24" s="118">
        <v>0.25</v>
      </c>
      <c r="D24" s="41">
        <f t="shared" ref="D24" si="4">E24+F24+G24</f>
        <v>16223.8</v>
      </c>
      <c r="E24" s="111">
        <v>7704</v>
      </c>
      <c r="F24" s="107"/>
      <c r="G24" s="110">
        <v>8519.7999999999993</v>
      </c>
      <c r="H24" s="41">
        <f>C24*D24*12</f>
        <v>48671.399999999994</v>
      </c>
    </row>
    <row r="25" spans="1:8" x14ac:dyDescent="0.2">
      <c r="A25" s="106">
        <v>4</v>
      </c>
      <c r="B25" s="120" t="s">
        <v>382</v>
      </c>
      <c r="C25" s="118">
        <v>1</v>
      </c>
      <c r="D25" s="41">
        <f>E25+F25+G25</f>
        <v>9357.1650000000009</v>
      </c>
      <c r="E25" s="111">
        <v>5060</v>
      </c>
      <c r="F25" s="112">
        <f>E25*0.1</f>
        <v>506</v>
      </c>
      <c r="G25" s="110">
        <v>3791.165</v>
      </c>
      <c r="H25" s="41">
        <f t="shared" si="3"/>
        <v>112285.98000000001</v>
      </c>
    </row>
    <row r="26" spans="1:8" ht="15.75" x14ac:dyDescent="0.2">
      <c r="A26" s="163" t="s">
        <v>177</v>
      </c>
      <c r="B26" s="164"/>
      <c r="C26" s="105">
        <f>SUM(C22:C25)</f>
        <v>2.75</v>
      </c>
      <c r="D26" s="40"/>
      <c r="E26" s="40" t="s">
        <v>178</v>
      </c>
      <c r="F26" s="40" t="s">
        <v>178</v>
      </c>
      <c r="G26" s="40" t="s">
        <v>178</v>
      </c>
      <c r="H26" s="104">
        <f>SUM(H22:H25)</f>
        <v>477981.24</v>
      </c>
    </row>
    <row r="28" spans="1:8" x14ac:dyDescent="0.2">
      <c r="C28" s="121"/>
    </row>
    <row r="29" spans="1:8" x14ac:dyDescent="0.2">
      <c r="G29" s="39" t="s">
        <v>393</v>
      </c>
      <c r="H29" s="39">
        <f>H26+'[2]обоснование (210) 1'!$H$23+'[3]обоснование (210) 1'!$H$27+'[4]обоснование (210) 1'!$H$31+'[5]обоснование (210) 1'!$H$28+'[6]обоснование (210) 1'!$H$36+'[7]обоснование (210) 1'!$H$31+'[8]обоснование (210) 1'!$H$27+'[9]обоснование (210) 1'!$H$30+'[10]обоснование (210) 1'!$H$26+'[11]обоснование (210) 1'!$H$29+'[12]обоснование (210) 1'!$H$30+'[13]обоснование (210) 1'!$H$29+'[14]обоснование (210) 1'!$H$26+'[15]обоснование (210) 1'!$H$33+'[16]обоснование (210) 1'!$H$25</f>
        <v>47068906.996320002</v>
      </c>
    </row>
    <row r="31" spans="1:8" x14ac:dyDescent="0.2">
      <c r="G31" s="39" t="s">
        <v>394</v>
      </c>
      <c r="H31" s="39">
        <f>H21+'[3]обоснование (210) 1'!$H$21+'[4]обоснование (210) 1'!$H$23+'[5]обоснование (210) 1'!$H$22+'[8]обоснование (210) 1'!$H$21+'[9]обоснование (210) 1'!$H$23+'[10]обоснование (210) 1'!$H$21+'[11]обоснование (210) 1'!$H$24+'[12]обоснование (210) 1'!$H$23+'[16]обоснование (210) 1'!$H$19+'[17]обоснование (210) 1'!$H$18+'[18]обоснование (210) 1'!$H$19+'[19]обоснование (210) 1'!$H$18+'[20]обоснование (210) 1'!$H$32+'[21]обоснование (210) 1'!$H$31+'[22]обоснование (210) 1'!$H$32+'[23]обоснование (210) 1'!$H$30+'[24]обоснование (210) 1'!$H$29+'[25]обоснование (210) 1'!$H$18+'[26]обоснование (210) 1'!$H$20</f>
        <v>116611416.0018144</v>
      </c>
    </row>
  </sheetData>
  <mergeCells count="13">
    <mergeCell ref="A26:B26"/>
    <mergeCell ref="A5:C5"/>
    <mergeCell ref="A3:B3"/>
    <mergeCell ref="A2:H2"/>
    <mergeCell ref="A1:H1"/>
    <mergeCell ref="A7:H7"/>
    <mergeCell ref="A8:A10"/>
    <mergeCell ref="B8:B10"/>
    <mergeCell ref="C8:C10"/>
    <mergeCell ref="D9:D10"/>
    <mergeCell ref="E9:G9"/>
    <mergeCell ref="D8:G8"/>
    <mergeCell ref="H8:H10"/>
  </mergeCells>
  <pageMargins left="0.7" right="0.7" top="0.75" bottom="0.75" header="0.3" footer="0.3"/>
  <pageSetup paperSize="9" scale="50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0"/>
  <sheetViews>
    <sheetView topLeftCell="A4" zoomScale="115" zoomScaleNormal="115" workbookViewId="0">
      <selection activeCell="F8" sqref="F8:F10"/>
    </sheetView>
  </sheetViews>
  <sheetFormatPr defaultColWidth="9.33203125" defaultRowHeight="14.25" x14ac:dyDescent="0.2"/>
  <cols>
    <col min="1" max="1" width="9.33203125" style="39"/>
    <col min="2" max="2" width="41.1640625" style="39" customWidth="1"/>
    <col min="3" max="3" width="25" style="39" customWidth="1"/>
    <col min="4" max="6" width="18.33203125" style="39" customWidth="1"/>
    <col min="7" max="16384" width="9.33203125" style="39"/>
  </cols>
  <sheetData>
    <row r="1" spans="1:6" x14ac:dyDescent="0.2">
      <c r="F1" s="42" t="s">
        <v>359</v>
      </c>
    </row>
    <row r="2" spans="1:6" ht="24" customHeight="1" x14ac:dyDescent="0.2">
      <c r="A2" s="166" t="s">
        <v>213</v>
      </c>
      <c r="B2" s="166"/>
      <c r="C2" s="166"/>
      <c r="D2" s="166"/>
      <c r="E2" s="166"/>
      <c r="F2" s="166"/>
    </row>
    <row r="3" spans="1:6" ht="20.25" customHeight="1" x14ac:dyDescent="0.25">
      <c r="A3" s="165" t="s">
        <v>180</v>
      </c>
      <c r="B3" s="165"/>
      <c r="C3" s="42"/>
      <c r="D3" s="42"/>
      <c r="E3" s="42"/>
      <c r="F3" s="42"/>
    </row>
    <row r="5" spans="1:6" ht="20.25" customHeight="1" x14ac:dyDescent="0.25">
      <c r="A5" s="165" t="s">
        <v>179</v>
      </c>
      <c r="B5" s="165"/>
      <c r="C5" s="165"/>
      <c r="D5" s="42"/>
      <c r="E5" s="42"/>
      <c r="F5" s="42"/>
    </row>
    <row r="7" spans="1:6" ht="24" customHeight="1" x14ac:dyDescent="0.2">
      <c r="A7" s="167" t="s">
        <v>183</v>
      </c>
      <c r="B7" s="167"/>
      <c r="C7" s="167"/>
      <c r="D7" s="167"/>
      <c r="E7" s="167"/>
      <c r="F7" s="167"/>
    </row>
    <row r="8" spans="1:6" ht="28.5" customHeight="1" x14ac:dyDescent="0.2">
      <c r="A8" s="168" t="s">
        <v>170</v>
      </c>
      <c r="B8" s="169" t="s">
        <v>181</v>
      </c>
      <c r="C8" s="169" t="s">
        <v>182</v>
      </c>
      <c r="D8" s="169" t="s">
        <v>184</v>
      </c>
      <c r="E8" s="169" t="s">
        <v>185</v>
      </c>
      <c r="F8" s="169" t="s">
        <v>186</v>
      </c>
    </row>
    <row r="9" spans="1:6" x14ac:dyDescent="0.2">
      <c r="A9" s="168"/>
      <c r="B9" s="169"/>
      <c r="C9" s="169"/>
      <c r="D9" s="169"/>
      <c r="E9" s="169"/>
      <c r="F9" s="169"/>
    </row>
    <row r="10" spans="1:6" ht="48.75" customHeight="1" x14ac:dyDescent="0.2">
      <c r="A10" s="168"/>
      <c r="B10" s="169"/>
      <c r="C10" s="169"/>
      <c r="D10" s="169"/>
      <c r="E10" s="169"/>
      <c r="F10" s="169"/>
    </row>
    <row r="11" spans="1:6" x14ac:dyDescent="0.2">
      <c r="A11" s="40">
        <v>1</v>
      </c>
      <c r="B11" s="40">
        <v>2</v>
      </c>
      <c r="C11" s="40">
        <v>3</v>
      </c>
      <c r="D11" s="40">
        <v>4</v>
      </c>
      <c r="E11" s="40">
        <v>5</v>
      </c>
      <c r="F11" s="40">
        <v>6</v>
      </c>
    </row>
    <row r="12" spans="1:6" ht="54" customHeight="1" x14ac:dyDescent="0.2">
      <c r="A12" s="43">
        <v>1</v>
      </c>
      <c r="B12" s="34" t="s">
        <v>187</v>
      </c>
      <c r="C12" s="41"/>
      <c r="D12" s="41"/>
      <c r="E12" s="41"/>
      <c r="F12" s="41"/>
    </row>
    <row r="13" spans="1:6" ht="64.5" customHeight="1" x14ac:dyDescent="0.2">
      <c r="A13" s="43" t="s">
        <v>98</v>
      </c>
      <c r="B13" s="45" t="s">
        <v>188</v>
      </c>
      <c r="C13" s="41"/>
      <c r="D13" s="41"/>
      <c r="E13" s="41"/>
      <c r="F13" s="41"/>
    </row>
    <row r="14" spans="1:6" ht="32.25" customHeight="1" x14ac:dyDescent="0.2">
      <c r="A14" s="43" t="s">
        <v>100</v>
      </c>
      <c r="B14" s="45" t="s">
        <v>189</v>
      </c>
      <c r="C14" s="41"/>
      <c r="D14" s="41"/>
      <c r="E14" s="41"/>
      <c r="F14" s="41"/>
    </row>
    <row r="15" spans="1:6" ht="34.5" customHeight="1" x14ac:dyDescent="0.2">
      <c r="A15" s="43" t="s">
        <v>191</v>
      </c>
      <c r="B15" s="45" t="s">
        <v>190</v>
      </c>
      <c r="C15" s="41"/>
      <c r="D15" s="41"/>
      <c r="E15" s="41"/>
      <c r="F15" s="41"/>
    </row>
    <row r="16" spans="1:6" ht="63.75" customHeight="1" x14ac:dyDescent="0.2">
      <c r="A16" s="43">
        <v>2</v>
      </c>
      <c r="B16" s="34" t="s">
        <v>192</v>
      </c>
      <c r="C16" s="41"/>
      <c r="D16" s="41"/>
      <c r="E16" s="41"/>
      <c r="F16" s="41"/>
    </row>
    <row r="17" spans="1:6" ht="63.75" customHeight="1" x14ac:dyDescent="0.2">
      <c r="A17" s="43" t="s">
        <v>102</v>
      </c>
      <c r="B17" s="45" t="s">
        <v>188</v>
      </c>
      <c r="C17" s="41"/>
      <c r="D17" s="41"/>
      <c r="E17" s="41"/>
      <c r="F17" s="41"/>
    </row>
    <row r="18" spans="1:6" ht="36" customHeight="1" x14ac:dyDescent="0.2">
      <c r="A18" s="43" t="s">
        <v>105</v>
      </c>
      <c r="B18" s="45" t="s">
        <v>189</v>
      </c>
      <c r="C18" s="41"/>
      <c r="D18" s="41"/>
      <c r="E18" s="41"/>
      <c r="F18" s="41"/>
    </row>
    <row r="19" spans="1:6" ht="38.25" customHeight="1" x14ac:dyDescent="0.2">
      <c r="A19" s="43" t="s">
        <v>106</v>
      </c>
      <c r="B19" s="45" t="s">
        <v>190</v>
      </c>
      <c r="C19" s="41"/>
      <c r="D19" s="41"/>
      <c r="E19" s="41"/>
      <c r="F19" s="41"/>
    </row>
    <row r="20" spans="1:6" x14ac:dyDescent="0.2">
      <c r="A20" s="163" t="s">
        <v>177</v>
      </c>
      <c r="B20" s="164"/>
      <c r="C20" s="40" t="s">
        <v>178</v>
      </c>
      <c r="D20" s="40" t="s">
        <v>178</v>
      </c>
      <c r="E20" s="40" t="s">
        <v>178</v>
      </c>
      <c r="F20" s="40"/>
    </row>
  </sheetData>
  <mergeCells count="11">
    <mergeCell ref="A20:B20"/>
    <mergeCell ref="A2:F2"/>
    <mergeCell ref="D8:D10"/>
    <mergeCell ref="E8:E10"/>
    <mergeCell ref="F8:F10"/>
    <mergeCell ref="A3:B3"/>
    <mergeCell ref="A5:C5"/>
    <mergeCell ref="A7:F7"/>
    <mergeCell ref="A8:A10"/>
    <mergeCell ref="B8:B10"/>
    <mergeCell ref="C8:C10"/>
  </mergeCells>
  <pageMargins left="0.7" right="0.7" top="0.75" bottom="0.75" header="0.3" footer="0.3"/>
  <pageSetup paperSize="9" scale="74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3"/>
  <sheetViews>
    <sheetView zoomScale="115" zoomScaleNormal="115" workbookViewId="0">
      <selection activeCell="F13" sqref="F13"/>
    </sheetView>
  </sheetViews>
  <sheetFormatPr defaultColWidth="9.33203125" defaultRowHeight="14.25" x14ac:dyDescent="0.2"/>
  <cols>
    <col min="1" max="1" width="9.33203125" style="39"/>
    <col min="2" max="2" width="41.1640625" style="39" customWidth="1"/>
    <col min="3" max="3" width="25" style="39" customWidth="1"/>
    <col min="4" max="6" width="18.33203125" style="39" customWidth="1"/>
    <col min="7" max="16384" width="9.33203125" style="39"/>
  </cols>
  <sheetData>
    <row r="1" spans="1:6" x14ac:dyDescent="0.2">
      <c r="F1" s="42" t="s">
        <v>360</v>
      </c>
    </row>
    <row r="2" spans="1:6" ht="24" customHeight="1" x14ac:dyDescent="0.2">
      <c r="A2" s="166" t="s">
        <v>214</v>
      </c>
      <c r="B2" s="166"/>
      <c r="C2" s="166"/>
      <c r="D2" s="166"/>
      <c r="E2" s="166"/>
      <c r="F2" s="166"/>
    </row>
    <row r="3" spans="1:6" ht="20.25" customHeight="1" x14ac:dyDescent="0.25">
      <c r="A3" s="165" t="s">
        <v>180</v>
      </c>
      <c r="B3" s="165"/>
      <c r="C3" s="42"/>
      <c r="D3" s="42"/>
      <c r="E3" s="42"/>
      <c r="F3" s="42"/>
    </row>
    <row r="5" spans="1:6" ht="20.25" customHeight="1" x14ac:dyDescent="0.25">
      <c r="A5" s="165" t="s">
        <v>179</v>
      </c>
      <c r="B5" s="165"/>
      <c r="C5" s="165"/>
      <c r="D5" s="42"/>
      <c r="E5" s="42"/>
      <c r="F5" s="42"/>
    </row>
    <row r="7" spans="1:6" ht="24" customHeight="1" x14ac:dyDescent="0.2">
      <c r="A7" s="167" t="s">
        <v>197</v>
      </c>
      <c r="B7" s="167"/>
      <c r="C7" s="167"/>
      <c r="D7" s="167"/>
      <c r="E7" s="167"/>
      <c r="F7" s="167"/>
    </row>
    <row r="8" spans="1:6" ht="28.5" customHeight="1" x14ac:dyDescent="0.2">
      <c r="A8" s="168" t="s">
        <v>170</v>
      </c>
      <c r="B8" s="169" t="s">
        <v>181</v>
      </c>
      <c r="C8" s="169" t="s">
        <v>194</v>
      </c>
      <c r="D8" s="169" t="s">
        <v>195</v>
      </c>
      <c r="E8" s="169" t="s">
        <v>196</v>
      </c>
      <c r="F8" s="169" t="s">
        <v>186</v>
      </c>
    </row>
    <row r="9" spans="1:6" x14ac:dyDescent="0.2">
      <c r="A9" s="168"/>
      <c r="B9" s="169"/>
      <c r="C9" s="169"/>
      <c r="D9" s="169"/>
      <c r="E9" s="169"/>
      <c r="F9" s="169"/>
    </row>
    <row r="10" spans="1:6" ht="48.75" customHeight="1" x14ac:dyDescent="0.2">
      <c r="A10" s="168"/>
      <c r="B10" s="169"/>
      <c r="C10" s="169"/>
      <c r="D10" s="169"/>
      <c r="E10" s="169"/>
      <c r="F10" s="169"/>
    </row>
    <row r="11" spans="1:6" x14ac:dyDescent="0.2">
      <c r="A11" s="40">
        <v>1</v>
      </c>
      <c r="B11" s="40">
        <v>2</v>
      </c>
      <c r="C11" s="40">
        <v>3</v>
      </c>
      <c r="D11" s="40">
        <v>4</v>
      </c>
      <c r="E11" s="40">
        <v>5</v>
      </c>
      <c r="F11" s="40">
        <v>6</v>
      </c>
    </row>
    <row r="12" spans="1:6" ht="54" customHeight="1" x14ac:dyDescent="0.2">
      <c r="A12" s="43">
        <v>1</v>
      </c>
      <c r="B12" s="34" t="s">
        <v>193</v>
      </c>
      <c r="C12" s="124">
        <v>0</v>
      </c>
      <c r="D12" s="124">
        <v>0</v>
      </c>
      <c r="E12" s="122">
        <v>50</v>
      </c>
      <c r="F12" s="122">
        <f>C12*D12*E12</f>
        <v>0</v>
      </c>
    </row>
    <row r="13" spans="1:6" x14ac:dyDescent="0.2">
      <c r="A13" s="163" t="s">
        <v>177</v>
      </c>
      <c r="B13" s="164"/>
      <c r="C13" s="40" t="s">
        <v>178</v>
      </c>
      <c r="D13" s="40" t="s">
        <v>178</v>
      </c>
      <c r="E13" s="40" t="s">
        <v>178</v>
      </c>
      <c r="F13" s="110">
        <f>F12</f>
        <v>0</v>
      </c>
    </row>
  </sheetData>
  <mergeCells count="11">
    <mergeCell ref="A13:B13"/>
    <mergeCell ref="A2:F2"/>
    <mergeCell ref="A3:B3"/>
    <mergeCell ref="A5:C5"/>
    <mergeCell ref="A7:F7"/>
    <mergeCell ref="A8:A10"/>
    <mergeCell ref="B8:B10"/>
    <mergeCell ref="C8:C10"/>
    <mergeCell ref="D8:D10"/>
    <mergeCell ref="E8:E10"/>
    <mergeCell ref="F8:F10"/>
  </mergeCells>
  <pageMargins left="0.7" right="0.7" top="0.75" bottom="0.75" header="0.3" footer="0.3"/>
  <pageSetup paperSize="9" scale="74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0"/>
  <sheetViews>
    <sheetView topLeftCell="A14" zoomScale="115" zoomScaleNormal="115" workbookViewId="0">
      <selection activeCell="D20" sqref="D20"/>
    </sheetView>
  </sheetViews>
  <sheetFormatPr defaultColWidth="9.33203125" defaultRowHeight="14.25" x14ac:dyDescent="0.2"/>
  <cols>
    <col min="1" max="1" width="9.33203125" style="39"/>
    <col min="2" max="2" width="41.1640625" style="39" customWidth="1"/>
    <col min="3" max="3" width="25" style="39" customWidth="1"/>
    <col min="4" max="4" width="18.33203125" style="39" customWidth="1"/>
    <col min="5" max="16384" width="9.33203125" style="39"/>
  </cols>
  <sheetData>
    <row r="1" spans="1:4" x14ac:dyDescent="0.2">
      <c r="D1" s="42" t="s">
        <v>361</v>
      </c>
    </row>
    <row r="2" spans="1:4" ht="24" customHeight="1" x14ac:dyDescent="0.2">
      <c r="A2" s="166" t="s">
        <v>215</v>
      </c>
      <c r="B2" s="166"/>
      <c r="C2" s="166"/>
      <c r="D2" s="166"/>
    </row>
    <row r="3" spans="1:4" ht="20.25" customHeight="1" x14ac:dyDescent="0.25">
      <c r="A3" s="165" t="s">
        <v>180</v>
      </c>
      <c r="B3" s="165"/>
      <c r="C3" s="42"/>
      <c r="D3" s="42"/>
    </row>
    <row r="5" spans="1:4" ht="20.25" customHeight="1" x14ac:dyDescent="0.25">
      <c r="A5" s="165" t="s">
        <v>179</v>
      </c>
      <c r="B5" s="165"/>
      <c r="C5" s="46"/>
      <c r="D5" s="42"/>
    </row>
    <row r="7" spans="1:4" ht="63.75" customHeight="1" x14ac:dyDescent="0.2">
      <c r="A7" s="171" t="s">
        <v>198</v>
      </c>
      <c r="B7" s="171"/>
      <c r="C7" s="171"/>
      <c r="D7" s="171"/>
    </row>
    <row r="8" spans="1:4" ht="51.75" customHeight="1" x14ac:dyDescent="0.2">
      <c r="A8" s="47" t="s">
        <v>170</v>
      </c>
      <c r="B8" s="33" t="s">
        <v>199</v>
      </c>
      <c r="C8" s="33" t="s">
        <v>200</v>
      </c>
      <c r="D8" s="33" t="s">
        <v>201</v>
      </c>
    </row>
    <row r="9" spans="1:4" x14ac:dyDescent="0.2">
      <c r="A9" s="40">
        <v>1</v>
      </c>
      <c r="B9" s="40">
        <v>2</v>
      </c>
      <c r="C9" s="40">
        <v>3</v>
      </c>
      <c r="D9" s="40">
        <v>4</v>
      </c>
    </row>
    <row r="10" spans="1:4" ht="36.75" customHeight="1" x14ac:dyDescent="0.2">
      <c r="A10" s="48">
        <v>1</v>
      </c>
      <c r="B10" s="49" t="s">
        <v>202</v>
      </c>
      <c r="C10" s="47" t="s">
        <v>113</v>
      </c>
      <c r="D10" s="50">
        <f>D11</f>
        <v>1013945.07</v>
      </c>
    </row>
    <row r="11" spans="1:4" ht="21" customHeight="1" x14ac:dyDescent="0.2">
      <c r="A11" s="43" t="s">
        <v>98</v>
      </c>
      <c r="B11" s="34" t="s">
        <v>203</v>
      </c>
      <c r="C11" s="41">
        <v>4608840.82</v>
      </c>
      <c r="D11" s="41">
        <v>1013945.07</v>
      </c>
    </row>
    <row r="12" spans="1:4" ht="21" customHeight="1" x14ac:dyDescent="0.2">
      <c r="A12" s="43" t="s">
        <v>100</v>
      </c>
      <c r="B12" s="34" t="s">
        <v>204</v>
      </c>
      <c r="C12" s="41"/>
      <c r="D12" s="41"/>
    </row>
    <row r="13" spans="1:4" ht="61.5" customHeight="1" x14ac:dyDescent="0.2">
      <c r="A13" s="43" t="s">
        <v>191</v>
      </c>
      <c r="B13" s="34" t="s">
        <v>205</v>
      </c>
      <c r="C13" s="41"/>
      <c r="D13" s="41"/>
    </row>
    <row r="14" spans="1:4" ht="48.75" customHeight="1" x14ac:dyDescent="0.2">
      <c r="A14" s="48">
        <v>2</v>
      </c>
      <c r="B14" s="49" t="s">
        <v>206</v>
      </c>
      <c r="C14" s="47" t="s">
        <v>113</v>
      </c>
      <c r="D14" s="50">
        <f>D15+D17</f>
        <v>142874.06</v>
      </c>
    </row>
    <row r="15" spans="1:4" ht="68.25" customHeight="1" x14ac:dyDescent="0.2">
      <c r="A15" s="43"/>
      <c r="B15" s="34" t="s">
        <v>207</v>
      </c>
      <c r="C15" s="41">
        <v>4608840.82</v>
      </c>
      <c r="D15" s="41">
        <v>133656.38</v>
      </c>
    </row>
    <row r="16" spans="1:4" ht="46.5" customHeight="1" x14ac:dyDescent="0.2">
      <c r="A16" s="43"/>
      <c r="B16" s="34" t="s">
        <v>208</v>
      </c>
      <c r="C16" s="41"/>
      <c r="D16" s="41"/>
    </row>
    <row r="17" spans="1:4" ht="62.25" customHeight="1" x14ac:dyDescent="0.2">
      <c r="A17" s="43"/>
      <c r="B17" s="34" t="s">
        <v>209</v>
      </c>
      <c r="C17" s="41">
        <v>4608840.82</v>
      </c>
      <c r="D17" s="41">
        <v>9217.68</v>
      </c>
    </row>
    <row r="18" spans="1:4" ht="60" customHeight="1" x14ac:dyDescent="0.2">
      <c r="A18" s="43"/>
      <c r="B18" s="34" t="s">
        <v>210</v>
      </c>
      <c r="C18" s="41"/>
      <c r="D18" s="41"/>
    </row>
    <row r="19" spans="1:4" ht="54" customHeight="1" x14ac:dyDescent="0.2">
      <c r="A19" s="48">
        <v>3</v>
      </c>
      <c r="B19" s="49" t="s">
        <v>211</v>
      </c>
      <c r="C19" s="50">
        <v>4608840.82</v>
      </c>
      <c r="D19" s="50">
        <v>235050.88</v>
      </c>
    </row>
    <row r="20" spans="1:4" x14ac:dyDescent="0.2">
      <c r="A20" s="163" t="s">
        <v>177</v>
      </c>
      <c r="B20" s="164"/>
      <c r="C20" s="47" t="s">
        <v>113</v>
      </c>
      <c r="D20" s="123">
        <f>D19+D14+D10</f>
        <v>1391870.01</v>
      </c>
    </row>
  </sheetData>
  <mergeCells count="5">
    <mergeCell ref="A20:B20"/>
    <mergeCell ref="A5:B5"/>
    <mergeCell ref="A2:D2"/>
    <mergeCell ref="A3:B3"/>
    <mergeCell ref="A7:D7"/>
  </mergeCells>
  <pageMargins left="0.7" right="0.7" top="0.75" bottom="0.75" header="0.3" footer="0.3"/>
  <pageSetup paperSize="9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2"/>
  <sheetViews>
    <sheetView zoomScale="115" zoomScaleNormal="115" workbookViewId="0">
      <selection activeCell="E1" sqref="E1"/>
    </sheetView>
  </sheetViews>
  <sheetFormatPr defaultColWidth="9.33203125" defaultRowHeight="14.25" x14ac:dyDescent="0.2"/>
  <cols>
    <col min="1" max="1" width="9.33203125" style="39"/>
    <col min="2" max="2" width="41.1640625" style="39" customWidth="1"/>
    <col min="3" max="3" width="25" style="39" customWidth="1"/>
    <col min="4" max="4" width="21.1640625" style="39" customWidth="1"/>
    <col min="5" max="5" width="17.1640625" style="39" customWidth="1"/>
    <col min="6" max="16384" width="9.33203125" style="39"/>
  </cols>
  <sheetData>
    <row r="1" spans="1:5" x14ac:dyDescent="0.2">
      <c r="E1" s="42" t="s">
        <v>362</v>
      </c>
    </row>
    <row r="2" spans="1:5" ht="24" customHeight="1" x14ac:dyDescent="0.2">
      <c r="A2" s="166" t="s">
        <v>216</v>
      </c>
      <c r="B2" s="166"/>
      <c r="C2" s="166"/>
      <c r="D2" s="166"/>
      <c r="E2" s="166"/>
    </row>
    <row r="3" spans="1:5" ht="20.25" customHeight="1" x14ac:dyDescent="0.25">
      <c r="A3" s="165" t="s">
        <v>180</v>
      </c>
      <c r="B3" s="165"/>
      <c r="C3" s="42"/>
      <c r="D3" s="42"/>
      <c r="E3" s="42"/>
    </row>
    <row r="5" spans="1:5" ht="20.25" customHeight="1" x14ac:dyDescent="0.25">
      <c r="A5" s="165" t="s">
        <v>179</v>
      </c>
      <c r="B5" s="165"/>
      <c r="C5" s="46"/>
      <c r="D5" s="42"/>
      <c r="E5" s="42"/>
    </row>
    <row r="7" spans="1:5" ht="51.75" customHeight="1" x14ac:dyDescent="0.2">
      <c r="A7" s="47" t="s">
        <v>170</v>
      </c>
      <c r="B7" s="33" t="s">
        <v>19</v>
      </c>
      <c r="C7" s="33" t="s">
        <v>217</v>
      </c>
      <c r="D7" s="33" t="s">
        <v>218</v>
      </c>
      <c r="E7" s="33" t="s">
        <v>219</v>
      </c>
    </row>
    <row r="8" spans="1:5" x14ac:dyDescent="0.2">
      <c r="A8" s="40">
        <v>1</v>
      </c>
      <c r="B8" s="40">
        <v>2</v>
      </c>
      <c r="C8" s="40">
        <v>3</v>
      </c>
      <c r="D8" s="40">
        <v>4</v>
      </c>
      <c r="E8" s="40">
        <v>5</v>
      </c>
    </row>
    <row r="9" spans="1:5" ht="21" customHeight="1" x14ac:dyDescent="0.2">
      <c r="A9" s="48"/>
      <c r="B9" s="49"/>
      <c r="C9" s="47"/>
      <c r="D9" s="41"/>
      <c r="E9" s="41"/>
    </row>
    <row r="10" spans="1:5" ht="21" customHeight="1" x14ac:dyDescent="0.2">
      <c r="A10" s="43"/>
      <c r="B10" s="34"/>
      <c r="C10" s="41"/>
      <c r="D10" s="41"/>
      <c r="E10" s="41"/>
    </row>
    <row r="11" spans="1:5" ht="21" customHeight="1" x14ac:dyDescent="0.2">
      <c r="A11" s="43"/>
      <c r="B11" s="34"/>
      <c r="C11" s="41"/>
      <c r="D11" s="41"/>
      <c r="E11" s="41"/>
    </row>
    <row r="12" spans="1:5" x14ac:dyDescent="0.2">
      <c r="A12" s="163" t="s">
        <v>177</v>
      </c>
      <c r="B12" s="164"/>
      <c r="C12" s="47" t="s">
        <v>113</v>
      </c>
      <c r="D12" s="47" t="s">
        <v>113</v>
      </c>
      <c r="E12" s="41"/>
    </row>
  </sheetData>
  <mergeCells count="4">
    <mergeCell ref="A3:B3"/>
    <mergeCell ref="A5:B5"/>
    <mergeCell ref="A12:B12"/>
    <mergeCell ref="A2:E2"/>
  </mergeCells>
  <pageMargins left="0.7" right="0.7" top="0.75" bottom="0.75" header="0.3" footer="0.3"/>
  <pageSetup paperSize="9" scale="85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1"/>
  <sheetViews>
    <sheetView zoomScale="115" zoomScaleNormal="115" workbookViewId="0">
      <selection activeCell="C8" sqref="C8"/>
    </sheetView>
  </sheetViews>
  <sheetFormatPr defaultColWidth="9.33203125" defaultRowHeight="14.25" x14ac:dyDescent="0.2"/>
  <cols>
    <col min="1" max="1" width="9.33203125" style="39"/>
    <col min="2" max="2" width="41.1640625" style="39" customWidth="1"/>
    <col min="3" max="3" width="25" style="39" customWidth="1"/>
    <col min="4" max="4" width="21.1640625" style="39" customWidth="1"/>
    <col min="5" max="5" width="17.1640625" style="39" customWidth="1"/>
    <col min="6" max="16384" width="9.33203125" style="39"/>
  </cols>
  <sheetData>
    <row r="1" spans="1:5" x14ac:dyDescent="0.2">
      <c r="E1" s="42" t="s">
        <v>363</v>
      </c>
    </row>
    <row r="2" spans="1:5" ht="24" customHeight="1" x14ac:dyDescent="0.2">
      <c r="A2" s="166" t="s">
        <v>220</v>
      </c>
      <c r="B2" s="166"/>
      <c r="C2" s="166"/>
      <c r="D2" s="166"/>
      <c r="E2" s="166"/>
    </row>
    <row r="3" spans="1:5" ht="20.25" customHeight="1" x14ac:dyDescent="0.25">
      <c r="A3" s="165" t="s">
        <v>180</v>
      </c>
      <c r="B3" s="165"/>
      <c r="C3" s="42"/>
      <c r="D3" s="42"/>
      <c r="E3" s="42"/>
    </row>
    <row r="5" spans="1:5" ht="20.25" customHeight="1" x14ac:dyDescent="0.25">
      <c r="A5" s="165" t="s">
        <v>179</v>
      </c>
      <c r="B5" s="165"/>
      <c r="C5" s="46"/>
      <c r="D5" s="42"/>
      <c r="E5" s="42"/>
    </row>
    <row r="7" spans="1:5" ht="24" customHeight="1" x14ac:dyDescent="0.2">
      <c r="A7" s="167" t="s">
        <v>231</v>
      </c>
      <c r="B7" s="167"/>
      <c r="C7" s="167"/>
      <c r="D7" s="167"/>
      <c r="E7" s="167"/>
    </row>
    <row r="8" spans="1:5" ht="99" customHeight="1" x14ac:dyDescent="0.2">
      <c r="A8" s="47" t="s">
        <v>170</v>
      </c>
      <c r="B8" s="33" t="s">
        <v>181</v>
      </c>
      <c r="C8" s="33" t="s">
        <v>221</v>
      </c>
      <c r="D8" s="33" t="s">
        <v>222</v>
      </c>
      <c r="E8" s="33" t="s">
        <v>223</v>
      </c>
    </row>
    <row r="9" spans="1:5" x14ac:dyDescent="0.2">
      <c r="A9" s="40">
        <v>1</v>
      </c>
      <c r="B9" s="40">
        <v>2</v>
      </c>
      <c r="C9" s="40">
        <v>3</v>
      </c>
      <c r="D9" s="40">
        <v>4</v>
      </c>
      <c r="E9" s="40">
        <v>5</v>
      </c>
    </row>
    <row r="10" spans="1:5" ht="30.75" customHeight="1" x14ac:dyDescent="0.2">
      <c r="A10" s="43">
        <v>1</v>
      </c>
      <c r="B10" s="34" t="s">
        <v>224</v>
      </c>
      <c r="C10" s="47"/>
      <c r="D10" s="41"/>
      <c r="E10" s="41"/>
    </row>
    <row r="11" spans="1:5" ht="21" customHeight="1" x14ac:dyDescent="0.2">
      <c r="A11" s="43"/>
      <c r="B11" s="44" t="s">
        <v>225</v>
      </c>
      <c r="C11" s="41"/>
      <c r="D11" s="41"/>
      <c r="E11" s="41"/>
    </row>
    <row r="12" spans="1:5" ht="21" customHeight="1" x14ac:dyDescent="0.2">
      <c r="A12" s="43"/>
      <c r="B12" s="51" t="s">
        <v>226</v>
      </c>
      <c r="C12" s="41"/>
      <c r="D12" s="41"/>
      <c r="E12" s="41"/>
    </row>
    <row r="13" spans="1:5" ht="21" customHeight="1" x14ac:dyDescent="0.2">
      <c r="A13" s="43"/>
      <c r="B13" s="44" t="s">
        <v>227</v>
      </c>
      <c r="C13" s="41"/>
      <c r="D13" s="41"/>
      <c r="E13" s="41"/>
    </row>
    <row r="14" spans="1:5" ht="21" customHeight="1" x14ac:dyDescent="0.2">
      <c r="A14" s="43"/>
      <c r="B14" s="51" t="s">
        <v>226</v>
      </c>
      <c r="C14" s="41"/>
      <c r="D14" s="41"/>
      <c r="E14" s="41"/>
    </row>
    <row r="15" spans="1:5" x14ac:dyDescent="0.2">
      <c r="A15" s="163" t="s">
        <v>177</v>
      </c>
      <c r="B15" s="164"/>
      <c r="C15" s="47"/>
      <c r="D15" s="47" t="s">
        <v>113</v>
      </c>
      <c r="E15" s="41"/>
    </row>
    <row r="17" spans="1:5" ht="21.75" customHeight="1" x14ac:dyDescent="0.2">
      <c r="A17" s="167" t="s">
        <v>232</v>
      </c>
      <c r="B17" s="167"/>
      <c r="C17" s="167"/>
      <c r="D17" s="167"/>
      <c r="E17" s="167"/>
    </row>
    <row r="18" spans="1:5" ht="42.75" x14ac:dyDescent="0.2">
      <c r="A18" s="47" t="s">
        <v>170</v>
      </c>
      <c r="B18" s="33" t="s">
        <v>181</v>
      </c>
      <c r="C18" s="33" t="s">
        <v>229</v>
      </c>
      <c r="D18" s="33" t="s">
        <v>222</v>
      </c>
      <c r="E18" s="33" t="s">
        <v>230</v>
      </c>
    </row>
    <row r="19" spans="1:5" x14ac:dyDescent="0.2">
      <c r="A19" s="40">
        <v>1</v>
      </c>
      <c r="B19" s="40">
        <v>2</v>
      </c>
      <c r="C19" s="40">
        <v>3</v>
      </c>
      <c r="D19" s="40">
        <v>4</v>
      </c>
      <c r="E19" s="40">
        <v>5</v>
      </c>
    </row>
    <row r="20" spans="1:5" ht="18" customHeight="1" x14ac:dyDescent="0.2">
      <c r="A20" s="43">
        <v>1</v>
      </c>
      <c r="B20" s="34" t="s">
        <v>228</v>
      </c>
      <c r="C20" s="47"/>
      <c r="D20" s="41"/>
      <c r="E20" s="41"/>
    </row>
    <row r="21" spans="1:5" x14ac:dyDescent="0.2">
      <c r="A21" s="43"/>
      <c r="B21" s="44"/>
      <c r="C21" s="41"/>
      <c r="D21" s="41"/>
      <c r="E21" s="41"/>
    </row>
    <row r="22" spans="1:5" x14ac:dyDescent="0.2">
      <c r="A22" s="43"/>
      <c r="B22" s="51"/>
      <c r="C22" s="41"/>
      <c r="D22" s="41"/>
      <c r="E22" s="41"/>
    </row>
    <row r="23" spans="1:5" x14ac:dyDescent="0.2">
      <c r="A23" s="163" t="s">
        <v>177</v>
      </c>
      <c r="B23" s="164"/>
      <c r="C23" s="47" t="s">
        <v>113</v>
      </c>
      <c r="D23" s="47" t="s">
        <v>113</v>
      </c>
      <c r="E23" s="41"/>
    </row>
    <row r="25" spans="1:5" ht="24" customHeight="1" x14ac:dyDescent="0.2">
      <c r="A25" s="167" t="s">
        <v>233</v>
      </c>
      <c r="B25" s="167"/>
      <c r="C25" s="167"/>
      <c r="D25" s="167"/>
      <c r="E25" s="167"/>
    </row>
    <row r="26" spans="1:5" ht="34.5" customHeight="1" x14ac:dyDescent="0.2">
      <c r="A26" s="47" t="s">
        <v>170</v>
      </c>
      <c r="B26" s="33" t="s">
        <v>181</v>
      </c>
      <c r="C26" s="33" t="s">
        <v>221</v>
      </c>
      <c r="D26" s="33" t="s">
        <v>222</v>
      </c>
      <c r="E26" s="33" t="s">
        <v>230</v>
      </c>
    </row>
    <row r="27" spans="1:5" x14ac:dyDescent="0.2">
      <c r="A27" s="40">
        <v>1</v>
      </c>
      <c r="B27" s="40">
        <v>2</v>
      </c>
      <c r="C27" s="40">
        <v>3</v>
      </c>
      <c r="D27" s="40">
        <v>4</v>
      </c>
      <c r="E27" s="40">
        <v>5</v>
      </c>
    </row>
    <row r="28" spans="1:5" x14ac:dyDescent="0.2">
      <c r="A28" s="43">
        <v>1</v>
      </c>
      <c r="B28" s="34" t="s">
        <v>234</v>
      </c>
      <c r="C28" s="47"/>
      <c r="D28" s="41"/>
      <c r="E28" s="41"/>
    </row>
    <row r="29" spans="1:5" x14ac:dyDescent="0.2">
      <c r="A29" s="43">
        <v>2</v>
      </c>
      <c r="B29" s="34" t="s">
        <v>235</v>
      </c>
      <c r="C29" s="41"/>
      <c r="D29" s="41"/>
      <c r="E29" s="41"/>
    </row>
    <row r="30" spans="1:5" x14ac:dyDescent="0.2">
      <c r="A30" s="43" t="s">
        <v>61</v>
      </c>
      <c r="B30" s="51" t="s">
        <v>61</v>
      </c>
      <c r="C30" s="41"/>
      <c r="D30" s="41"/>
      <c r="E30" s="41"/>
    </row>
    <row r="31" spans="1:5" x14ac:dyDescent="0.2">
      <c r="A31" s="163" t="s">
        <v>177</v>
      </c>
      <c r="B31" s="164"/>
      <c r="C31" s="47" t="s">
        <v>113</v>
      </c>
      <c r="D31" s="47" t="s">
        <v>113</v>
      </c>
      <c r="E31" s="41"/>
    </row>
  </sheetData>
  <mergeCells count="9">
    <mergeCell ref="A23:B23"/>
    <mergeCell ref="A25:E25"/>
    <mergeCell ref="A31:B31"/>
    <mergeCell ref="A2:E2"/>
    <mergeCell ref="A3:B3"/>
    <mergeCell ref="A5:B5"/>
    <mergeCell ref="A15:B15"/>
    <mergeCell ref="A7:E7"/>
    <mergeCell ref="A17:E17"/>
  </mergeCells>
  <pageMargins left="0.7" right="0.7" top="0.75" bottom="0.75" header="0.3" footer="0.3"/>
  <pageSetup paperSize="9" scale="85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2"/>
  <sheetViews>
    <sheetView zoomScale="115" zoomScaleNormal="115" workbookViewId="0">
      <selection activeCell="E1" sqref="E1"/>
    </sheetView>
  </sheetViews>
  <sheetFormatPr defaultColWidth="9.33203125" defaultRowHeight="14.25" x14ac:dyDescent="0.2"/>
  <cols>
    <col min="1" max="1" width="9.33203125" style="39"/>
    <col min="2" max="2" width="41.1640625" style="39" customWidth="1"/>
    <col min="3" max="3" width="25" style="39" customWidth="1"/>
    <col min="4" max="4" width="21.1640625" style="39" customWidth="1"/>
    <col min="5" max="5" width="17.1640625" style="39" customWidth="1"/>
    <col min="6" max="16384" width="9.33203125" style="39"/>
  </cols>
  <sheetData>
    <row r="1" spans="1:5" x14ac:dyDescent="0.2">
      <c r="E1" s="42" t="s">
        <v>364</v>
      </c>
    </row>
    <row r="2" spans="1:5" ht="24" customHeight="1" x14ac:dyDescent="0.2">
      <c r="A2" s="166" t="s">
        <v>236</v>
      </c>
      <c r="B2" s="166"/>
      <c r="C2" s="166"/>
      <c r="D2" s="166"/>
      <c r="E2" s="166"/>
    </row>
    <row r="3" spans="1:5" ht="20.25" customHeight="1" x14ac:dyDescent="0.25">
      <c r="A3" s="165" t="s">
        <v>180</v>
      </c>
      <c r="B3" s="165"/>
      <c r="C3" s="42"/>
      <c r="D3" s="42"/>
      <c r="E3" s="42"/>
    </row>
    <row r="5" spans="1:5" ht="20.25" customHeight="1" x14ac:dyDescent="0.25">
      <c r="A5" s="165" t="s">
        <v>179</v>
      </c>
      <c r="B5" s="165"/>
      <c r="C5" s="46"/>
      <c r="D5" s="42"/>
      <c r="E5" s="42"/>
    </row>
    <row r="7" spans="1:5" ht="56.25" customHeight="1" x14ac:dyDescent="0.2">
      <c r="A7" s="47" t="s">
        <v>170</v>
      </c>
      <c r="B7" s="33" t="s">
        <v>19</v>
      </c>
      <c r="C7" s="33" t="s">
        <v>217</v>
      </c>
      <c r="D7" s="33" t="s">
        <v>218</v>
      </c>
      <c r="E7" s="33" t="s">
        <v>219</v>
      </c>
    </row>
    <row r="8" spans="1:5" x14ac:dyDescent="0.2">
      <c r="A8" s="40">
        <v>1</v>
      </c>
      <c r="B8" s="40">
        <v>2</v>
      </c>
      <c r="C8" s="40">
        <v>3</v>
      </c>
      <c r="D8" s="40">
        <v>4</v>
      </c>
      <c r="E8" s="40">
        <v>5</v>
      </c>
    </row>
    <row r="9" spans="1:5" ht="21" customHeight="1" x14ac:dyDescent="0.2">
      <c r="A9" s="43"/>
      <c r="B9" s="44"/>
      <c r="C9" s="41"/>
      <c r="D9" s="41"/>
      <c r="E9" s="41"/>
    </row>
    <row r="10" spans="1:5" ht="21" customHeight="1" x14ac:dyDescent="0.2">
      <c r="A10" s="43"/>
      <c r="B10" s="51"/>
      <c r="C10" s="41"/>
      <c r="D10" s="41"/>
      <c r="E10" s="41"/>
    </row>
    <row r="11" spans="1:5" ht="21" customHeight="1" x14ac:dyDescent="0.2">
      <c r="A11" s="43"/>
      <c r="B11" s="44"/>
      <c r="C11" s="41"/>
      <c r="D11" s="41"/>
      <c r="E11" s="41"/>
    </row>
    <row r="12" spans="1:5" x14ac:dyDescent="0.2">
      <c r="A12" s="163" t="s">
        <v>177</v>
      </c>
      <c r="B12" s="164"/>
      <c r="C12" s="47" t="s">
        <v>113</v>
      </c>
      <c r="D12" s="47" t="s">
        <v>113</v>
      </c>
      <c r="E12" s="41"/>
    </row>
  </sheetData>
  <mergeCells count="4">
    <mergeCell ref="A2:E2"/>
    <mergeCell ref="A3:B3"/>
    <mergeCell ref="A5:B5"/>
    <mergeCell ref="A12:B12"/>
  </mergeCells>
  <pageMargins left="0.7" right="0.7" top="0.75" bottom="0.75" header="0.3" footer="0.3"/>
  <pageSetup paperSize="9" scale="85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2"/>
  <sheetViews>
    <sheetView zoomScale="115" zoomScaleNormal="115" workbookViewId="0">
      <selection activeCell="C9" sqref="C9"/>
    </sheetView>
  </sheetViews>
  <sheetFormatPr defaultColWidth="9.33203125" defaultRowHeight="14.25" x14ac:dyDescent="0.2"/>
  <cols>
    <col min="1" max="1" width="9.33203125" style="39"/>
    <col min="2" max="2" width="41.1640625" style="39" customWidth="1"/>
    <col min="3" max="3" width="25" style="39" customWidth="1"/>
    <col min="4" max="4" width="21.1640625" style="39" customWidth="1"/>
    <col min="5" max="5" width="17.1640625" style="39" customWidth="1"/>
    <col min="6" max="16384" width="9.33203125" style="39"/>
  </cols>
  <sheetData>
    <row r="1" spans="1:5" x14ac:dyDescent="0.2">
      <c r="E1" s="42" t="s">
        <v>365</v>
      </c>
    </row>
    <row r="2" spans="1:5" ht="24" customHeight="1" x14ac:dyDescent="0.2">
      <c r="A2" s="166" t="s">
        <v>237</v>
      </c>
      <c r="B2" s="166"/>
      <c r="C2" s="166"/>
      <c r="D2" s="166"/>
      <c r="E2" s="166"/>
    </row>
    <row r="3" spans="1:5" ht="20.25" customHeight="1" x14ac:dyDescent="0.25">
      <c r="A3" s="165" t="s">
        <v>180</v>
      </c>
      <c r="B3" s="165"/>
      <c r="C3" s="42"/>
      <c r="D3" s="42"/>
      <c r="E3" s="42"/>
    </row>
    <row r="5" spans="1:5" ht="20.25" customHeight="1" x14ac:dyDescent="0.25">
      <c r="A5" s="165" t="s">
        <v>179</v>
      </c>
      <c r="B5" s="165"/>
      <c r="C5" s="46"/>
      <c r="D5" s="42"/>
      <c r="E5" s="42"/>
    </row>
    <row r="7" spans="1:5" ht="56.25" customHeight="1" x14ac:dyDescent="0.2">
      <c r="A7" s="47" t="s">
        <v>170</v>
      </c>
      <c r="B7" s="33" t="s">
        <v>19</v>
      </c>
      <c r="C7" s="33" t="s">
        <v>217</v>
      </c>
      <c r="D7" s="33" t="s">
        <v>218</v>
      </c>
      <c r="E7" s="33" t="s">
        <v>219</v>
      </c>
    </row>
    <row r="8" spans="1:5" x14ac:dyDescent="0.2">
      <c r="A8" s="40">
        <v>1</v>
      </c>
      <c r="B8" s="40">
        <v>2</v>
      </c>
      <c r="C8" s="40">
        <v>3</v>
      </c>
      <c r="D8" s="40">
        <v>4</v>
      </c>
      <c r="E8" s="40">
        <v>5</v>
      </c>
    </row>
    <row r="9" spans="1:5" ht="21" customHeight="1" x14ac:dyDescent="0.2">
      <c r="A9" s="43">
        <v>1</v>
      </c>
      <c r="B9" s="44"/>
      <c r="C9" s="41"/>
      <c r="D9" s="41"/>
      <c r="E9" s="41"/>
    </row>
    <row r="10" spans="1:5" ht="21" customHeight="1" x14ac:dyDescent="0.2">
      <c r="A10" s="43"/>
      <c r="B10" s="51"/>
      <c r="C10" s="41"/>
      <c r="D10" s="41"/>
      <c r="E10" s="41"/>
    </row>
    <row r="11" spans="1:5" ht="21" customHeight="1" x14ac:dyDescent="0.2">
      <c r="A11" s="43"/>
      <c r="B11" s="44"/>
      <c r="C11" s="41"/>
      <c r="D11" s="41"/>
      <c r="E11" s="41"/>
    </row>
    <row r="12" spans="1:5" x14ac:dyDescent="0.2">
      <c r="A12" s="163" t="s">
        <v>177</v>
      </c>
      <c r="B12" s="164"/>
      <c r="C12" s="47" t="s">
        <v>113</v>
      </c>
      <c r="D12" s="47" t="s">
        <v>113</v>
      </c>
      <c r="E12" s="41"/>
    </row>
  </sheetData>
  <mergeCells count="4">
    <mergeCell ref="A2:E2"/>
    <mergeCell ref="A3:B3"/>
    <mergeCell ref="A5:B5"/>
    <mergeCell ref="A12:B12"/>
  </mergeCells>
  <pageMargins left="0.7" right="0.7" top="0.75" bottom="0.75" header="0.3" footer="0.3"/>
  <pageSetup paperSize="9" scale="85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4"/>
  <sheetViews>
    <sheetView topLeftCell="C1" zoomScale="115" zoomScaleNormal="115" zoomScaleSheetLayoutView="145" workbookViewId="0">
      <selection activeCell="F11" sqref="F11"/>
    </sheetView>
  </sheetViews>
  <sheetFormatPr defaultColWidth="9.33203125" defaultRowHeight="14.25" x14ac:dyDescent="0.2"/>
  <cols>
    <col min="1" max="1" width="9.33203125" style="39"/>
    <col min="2" max="2" width="41.1640625" style="39" customWidth="1"/>
    <col min="3" max="6" width="20.1640625" style="39" customWidth="1"/>
    <col min="7" max="16384" width="9.33203125" style="39"/>
  </cols>
  <sheetData>
    <row r="1" spans="1:6" x14ac:dyDescent="0.2">
      <c r="F1" s="42" t="s">
        <v>366</v>
      </c>
    </row>
    <row r="2" spans="1:6" ht="24" customHeight="1" x14ac:dyDescent="0.2">
      <c r="A2" s="166" t="s">
        <v>238</v>
      </c>
      <c r="B2" s="166"/>
      <c r="C2" s="166"/>
      <c r="D2" s="166"/>
      <c r="E2" s="166"/>
      <c r="F2" s="166"/>
    </row>
    <row r="3" spans="1:6" ht="20.25" customHeight="1" x14ac:dyDescent="0.25">
      <c r="A3" s="165" t="s">
        <v>180</v>
      </c>
      <c r="B3" s="165"/>
      <c r="C3" s="42"/>
      <c r="D3" s="42"/>
      <c r="E3" s="42"/>
      <c r="F3" s="42"/>
    </row>
    <row r="5" spans="1:6" ht="20.25" customHeight="1" x14ac:dyDescent="0.25">
      <c r="A5" s="165" t="s">
        <v>179</v>
      </c>
      <c r="B5" s="165"/>
      <c r="C5" s="46"/>
      <c r="D5" s="42"/>
      <c r="E5" s="42"/>
      <c r="F5" s="42"/>
    </row>
    <row r="7" spans="1:6" ht="20.25" customHeight="1" x14ac:dyDescent="0.2">
      <c r="A7" s="167" t="s">
        <v>245</v>
      </c>
      <c r="B7" s="167"/>
      <c r="C7" s="167"/>
      <c r="D7" s="167"/>
      <c r="E7" s="167"/>
      <c r="F7" s="167"/>
    </row>
    <row r="8" spans="1:6" ht="56.25" customHeight="1" x14ac:dyDescent="0.2">
      <c r="A8" s="47" t="s">
        <v>170</v>
      </c>
      <c r="B8" s="33" t="s">
        <v>181</v>
      </c>
      <c r="C8" s="33" t="s">
        <v>239</v>
      </c>
      <c r="D8" s="33" t="s">
        <v>240</v>
      </c>
      <c r="E8" s="33" t="s">
        <v>241</v>
      </c>
      <c r="F8" s="33" t="s">
        <v>186</v>
      </c>
    </row>
    <row r="9" spans="1:6" x14ac:dyDescent="0.2">
      <c r="A9" s="40">
        <v>1</v>
      </c>
      <c r="B9" s="40">
        <v>2</v>
      </c>
      <c r="C9" s="40">
        <v>3</v>
      </c>
      <c r="D9" s="40">
        <v>4</v>
      </c>
      <c r="E9" s="40">
        <v>5</v>
      </c>
      <c r="F9" s="40">
        <v>6</v>
      </c>
    </row>
    <row r="10" spans="1:6" ht="21" customHeight="1" x14ac:dyDescent="0.2">
      <c r="A10" s="43"/>
      <c r="B10" s="52" t="s">
        <v>242</v>
      </c>
      <c r="C10" s="41"/>
      <c r="D10" s="41"/>
      <c r="E10" s="41"/>
      <c r="F10" s="41"/>
    </row>
    <row r="11" spans="1:6" ht="45.75" customHeight="1" x14ac:dyDescent="0.2">
      <c r="A11" s="43"/>
      <c r="B11" s="52" t="s">
        <v>243</v>
      </c>
      <c r="C11" s="41"/>
      <c r="D11" s="41"/>
      <c r="E11" s="41"/>
      <c r="F11" s="41"/>
    </row>
    <row r="12" spans="1:6" ht="21" customHeight="1" x14ac:dyDescent="0.2">
      <c r="A12" s="43"/>
      <c r="B12" s="52" t="s">
        <v>244</v>
      </c>
      <c r="C12" s="41"/>
      <c r="D12" s="41"/>
      <c r="E12" s="41"/>
      <c r="F12" s="41"/>
    </row>
    <row r="13" spans="1:6" ht="21" customHeight="1" x14ac:dyDescent="0.2">
      <c r="A13" s="43"/>
      <c r="B13" s="52" t="s">
        <v>61</v>
      </c>
      <c r="C13" s="41"/>
      <c r="D13" s="41"/>
      <c r="E13" s="41"/>
      <c r="F13" s="41"/>
    </row>
    <row r="14" spans="1:6" x14ac:dyDescent="0.2">
      <c r="A14" s="163" t="s">
        <v>177</v>
      </c>
      <c r="B14" s="164"/>
      <c r="C14" s="47" t="s">
        <v>113</v>
      </c>
      <c r="D14" s="47" t="s">
        <v>113</v>
      </c>
      <c r="E14" s="47" t="s">
        <v>113</v>
      </c>
      <c r="F14" s="41"/>
    </row>
  </sheetData>
  <mergeCells count="5">
    <mergeCell ref="A3:B3"/>
    <mergeCell ref="A5:B5"/>
    <mergeCell ref="A14:B14"/>
    <mergeCell ref="A2:F2"/>
    <mergeCell ref="A7:F7"/>
  </mergeCells>
  <pageMargins left="0.7" right="0.7" top="0.75" bottom="0.75" header="0.3" footer="0.3"/>
  <pageSetup paperSize="9" scale="7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25"/>
  <sheetViews>
    <sheetView topLeftCell="A22" zoomScale="115" zoomScaleNormal="115" zoomScaleSheetLayoutView="115" workbookViewId="0">
      <selection activeCell="A35" sqref="A35"/>
    </sheetView>
  </sheetViews>
  <sheetFormatPr defaultColWidth="9.33203125" defaultRowHeight="12.75" x14ac:dyDescent="0.2"/>
  <cols>
    <col min="1" max="1" width="139.33203125" style="1" customWidth="1"/>
    <col min="2" max="16384" width="9.33203125" style="1"/>
  </cols>
  <sheetData>
    <row r="1" spans="1:1" ht="21" customHeight="1" x14ac:dyDescent="0.2">
      <c r="A1" s="103" t="s">
        <v>60</v>
      </c>
    </row>
    <row r="2" spans="1:1" ht="21" customHeight="1" x14ac:dyDescent="0.2">
      <c r="A2" s="137" t="s">
        <v>401</v>
      </c>
    </row>
    <row r="3" spans="1:1" ht="12" customHeight="1" x14ac:dyDescent="0.2">
      <c r="A3" s="138"/>
    </row>
    <row r="4" spans="1:1" ht="16.5" customHeight="1" x14ac:dyDescent="0.2">
      <c r="A4" s="139"/>
    </row>
    <row r="5" spans="1:1" ht="21" customHeight="1" x14ac:dyDescent="0.2">
      <c r="A5" s="103" t="s">
        <v>62</v>
      </c>
    </row>
    <row r="6" spans="1:1" ht="52.5" customHeight="1" x14ac:dyDescent="0.2">
      <c r="A6" s="101" t="s">
        <v>402</v>
      </c>
    </row>
    <row r="7" spans="1:1" ht="61.5" customHeight="1" x14ac:dyDescent="0.2">
      <c r="A7" s="101" t="s">
        <v>403</v>
      </c>
    </row>
    <row r="8" spans="1:1" ht="21" customHeight="1" x14ac:dyDescent="0.2">
      <c r="A8" s="101" t="s">
        <v>404</v>
      </c>
    </row>
    <row r="9" spans="1:1" ht="36.75" customHeight="1" x14ac:dyDescent="0.2">
      <c r="A9" s="102" t="s">
        <v>405</v>
      </c>
    </row>
    <row r="10" spans="1:1" ht="54" customHeight="1" x14ac:dyDescent="0.2">
      <c r="A10" s="126" t="s">
        <v>406</v>
      </c>
    </row>
    <row r="11" spans="1:1" ht="15.75" x14ac:dyDescent="0.2">
      <c r="A11" s="126" t="s">
        <v>407</v>
      </c>
    </row>
    <row r="12" spans="1:1" ht="15.75" x14ac:dyDescent="0.2">
      <c r="A12" s="126" t="s">
        <v>408</v>
      </c>
    </row>
    <row r="13" spans="1:1" ht="15.75" x14ac:dyDescent="0.2">
      <c r="A13" s="126" t="s">
        <v>409</v>
      </c>
    </row>
    <row r="14" spans="1:1" ht="31.5" x14ac:dyDescent="0.2">
      <c r="A14" s="126" t="s">
        <v>410</v>
      </c>
    </row>
    <row r="15" spans="1:1" ht="15.75" x14ac:dyDescent="0.2">
      <c r="A15" s="126" t="s">
        <v>411</v>
      </c>
    </row>
    <row r="16" spans="1:1" ht="18.75" customHeight="1" x14ac:dyDescent="0.2">
      <c r="A16" s="126" t="s">
        <v>412</v>
      </c>
    </row>
    <row r="17" spans="1:1" ht="31.5" x14ac:dyDescent="0.2">
      <c r="A17" s="126" t="s">
        <v>413</v>
      </c>
    </row>
    <row r="18" spans="1:1" ht="31.5" x14ac:dyDescent="0.2">
      <c r="A18" s="126" t="s">
        <v>414</v>
      </c>
    </row>
    <row r="19" spans="1:1" ht="15.75" x14ac:dyDescent="0.2">
      <c r="A19" s="126" t="s">
        <v>415</v>
      </c>
    </row>
    <row r="20" spans="1:1" ht="31.5" x14ac:dyDescent="0.2">
      <c r="A20" s="126" t="s">
        <v>416</v>
      </c>
    </row>
    <row r="21" spans="1:1" ht="15.75" x14ac:dyDescent="0.2">
      <c r="A21" s="126" t="s">
        <v>417</v>
      </c>
    </row>
    <row r="22" spans="1:1" ht="15.75" x14ac:dyDescent="0.2">
      <c r="A22" s="126" t="s">
        <v>418</v>
      </c>
    </row>
    <row r="23" spans="1:1" ht="15.75" x14ac:dyDescent="0.2">
      <c r="A23" s="126" t="s">
        <v>419</v>
      </c>
    </row>
    <row r="24" spans="1:1" ht="31.5" x14ac:dyDescent="0.2">
      <c r="A24" s="126" t="s">
        <v>420</v>
      </c>
    </row>
    <row r="25" spans="1:1" ht="15.75" x14ac:dyDescent="0.2">
      <c r="A25" s="126" t="s">
        <v>421</v>
      </c>
    </row>
  </sheetData>
  <mergeCells count="1">
    <mergeCell ref="A2:A4"/>
  </mergeCells>
  <printOptions horizontalCentered="1"/>
  <pageMargins left="0.19685040000000001" right="3.9370079999999997E-3" top="0.39370080000000002" bottom="0.39370080000000002" header="0.3" footer="0.3"/>
  <pageSetup paperSize="9" fitToHeight="0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3"/>
  <sheetViews>
    <sheetView zoomScale="115" zoomScaleNormal="115" workbookViewId="0">
      <selection activeCell="E1" sqref="E1"/>
    </sheetView>
  </sheetViews>
  <sheetFormatPr defaultColWidth="9.33203125" defaultRowHeight="14.25" x14ac:dyDescent="0.2"/>
  <cols>
    <col min="1" max="1" width="9.33203125" style="39"/>
    <col min="2" max="2" width="41.1640625" style="39" customWidth="1"/>
    <col min="3" max="5" width="20.1640625" style="39" customWidth="1"/>
    <col min="6" max="16384" width="9.33203125" style="39"/>
  </cols>
  <sheetData>
    <row r="1" spans="1:5" x14ac:dyDescent="0.2">
      <c r="E1" s="42" t="s">
        <v>367</v>
      </c>
    </row>
    <row r="2" spans="1:5" ht="24" customHeight="1" x14ac:dyDescent="0.2">
      <c r="A2" s="166" t="s">
        <v>238</v>
      </c>
      <c r="B2" s="166"/>
      <c r="C2" s="166"/>
      <c r="D2" s="166"/>
      <c r="E2" s="166"/>
    </row>
    <row r="3" spans="1:5" ht="20.25" customHeight="1" x14ac:dyDescent="0.25">
      <c r="A3" s="165" t="s">
        <v>180</v>
      </c>
      <c r="B3" s="165"/>
      <c r="C3" s="42"/>
      <c r="D3" s="42"/>
      <c r="E3" s="42"/>
    </row>
    <row r="5" spans="1:5" ht="20.25" customHeight="1" x14ac:dyDescent="0.25">
      <c r="A5" s="165" t="s">
        <v>179</v>
      </c>
      <c r="B5" s="165"/>
      <c r="C5" s="46"/>
      <c r="D5" s="42"/>
      <c r="E5" s="42"/>
    </row>
    <row r="7" spans="1:5" ht="20.25" customHeight="1" x14ac:dyDescent="0.2">
      <c r="A7" s="167" t="s">
        <v>246</v>
      </c>
      <c r="B7" s="167"/>
      <c r="C7" s="167"/>
      <c r="D7" s="167"/>
      <c r="E7" s="167"/>
    </row>
    <row r="8" spans="1:5" ht="56.25" customHeight="1" x14ac:dyDescent="0.2">
      <c r="A8" s="47" t="s">
        <v>170</v>
      </c>
      <c r="B8" s="33" t="s">
        <v>181</v>
      </c>
      <c r="C8" s="33" t="s">
        <v>249</v>
      </c>
      <c r="D8" s="33" t="s">
        <v>250</v>
      </c>
      <c r="E8" s="33" t="s">
        <v>251</v>
      </c>
    </row>
    <row r="9" spans="1:5" x14ac:dyDescent="0.2">
      <c r="A9" s="40">
        <v>1</v>
      </c>
      <c r="B9" s="40">
        <v>2</v>
      </c>
      <c r="C9" s="40">
        <v>3</v>
      </c>
      <c r="D9" s="40">
        <v>4</v>
      </c>
      <c r="E9" s="40">
        <v>5</v>
      </c>
    </row>
    <row r="10" spans="1:5" ht="34.5" customHeight="1" x14ac:dyDescent="0.2">
      <c r="A10" s="43"/>
      <c r="B10" s="52" t="s">
        <v>247</v>
      </c>
      <c r="C10" s="41"/>
      <c r="D10" s="41"/>
      <c r="E10" s="41"/>
    </row>
    <row r="11" spans="1:5" ht="45.75" customHeight="1" x14ac:dyDescent="0.2">
      <c r="A11" s="43"/>
      <c r="B11" s="52" t="s">
        <v>248</v>
      </c>
      <c r="C11" s="41"/>
      <c r="D11" s="41"/>
      <c r="E11" s="41"/>
    </row>
    <row r="12" spans="1:5" ht="21" customHeight="1" x14ac:dyDescent="0.2">
      <c r="A12" s="43"/>
      <c r="B12" s="52" t="s">
        <v>61</v>
      </c>
      <c r="C12" s="41"/>
      <c r="D12" s="41"/>
      <c r="E12" s="41"/>
    </row>
    <row r="13" spans="1:5" x14ac:dyDescent="0.2">
      <c r="A13" s="163" t="s">
        <v>177</v>
      </c>
      <c r="B13" s="164"/>
      <c r="C13" s="47" t="s">
        <v>113</v>
      </c>
      <c r="D13" s="47" t="s">
        <v>113</v>
      </c>
      <c r="E13" s="47" t="s">
        <v>113</v>
      </c>
    </row>
  </sheetData>
  <mergeCells count="5">
    <mergeCell ref="A2:E2"/>
    <mergeCell ref="A3:B3"/>
    <mergeCell ref="A5:B5"/>
    <mergeCell ref="A7:E7"/>
    <mergeCell ref="A13:B13"/>
  </mergeCells>
  <pageMargins left="0.7" right="0.7" top="0.75" bottom="0.75" header="0.3" footer="0.3"/>
  <pageSetup paperSize="9" scale="88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2"/>
  <sheetViews>
    <sheetView zoomScale="115" zoomScaleNormal="115" workbookViewId="0">
      <selection activeCell="B24" sqref="B24"/>
    </sheetView>
  </sheetViews>
  <sheetFormatPr defaultColWidth="9.33203125" defaultRowHeight="14.25" x14ac:dyDescent="0.2"/>
  <cols>
    <col min="1" max="1" width="9.33203125" style="39"/>
    <col min="2" max="2" width="41.1640625" style="39" customWidth="1"/>
    <col min="3" max="5" width="20.1640625" style="39" customWidth="1"/>
    <col min="6" max="6" width="19.33203125" style="39" customWidth="1"/>
    <col min="7" max="16384" width="9.33203125" style="39"/>
  </cols>
  <sheetData>
    <row r="1" spans="1:6" x14ac:dyDescent="0.2">
      <c r="F1" s="42" t="s">
        <v>368</v>
      </c>
    </row>
    <row r="2" spans="1:6" ht="24" customHeight="1" x14ac:dyDescent="0.2">
      <c r="A2" s="166" t="s">
        <v>238</v>
      </c>
      <c r="B2" s="166"/>
      <c r="C2" s="166"/>
      <c r="D2" s="166"/>
      <c r="E2" s="166"/>
      <c r="F2" s="166"/>
    </row>
    <row r="3" spans="1:6" ht="20.25" customHeight="1" x14ac:dyDescent="0.25">
      <c r="A3" s="165" t="s">
        <v>180</v>
      </c>
      <c r="B3" s="165"/>
      <c r="C3" s="42"/>
      <c r="D3" s="42"/>
      <c r="E3" s="42"/>
      <c r="F3" s="42"/>
    </row>
    <row r="5" spans="1:6" ht="20.25" customHeight="1" x14ac:dyDescent="0.25">
      <c r="A5" s="165" t="s">
        <v>179</v>
      </c>
      <c r="B5" s="165"/>
      <c r="C5" s="46"/>
      <c r="D5" s="42"/>
      <c r="E5" s="42"/>
      <c r="F5" s="42"/>
    </row>
    <row r="7" spans="1:6" ht="20.25" customHeight="1" x14ac:dyDescent="0.2">
      <c r="A7" s="167" t="s">
        <v>261</v>
      </c>
      <c r="B7" s="167"/>
      <c r="C7" s="167"/>
      <c r="D7" s="167"/>
      <c r="E7" s="167"/>
      <c r="F7" s="167"/>
    </row>
    <row r="8" spans="1:6" ht="56.25" customHeight="1" x14ac:dyDescent="0.2">
      <c r="A8" s="47" t="s">
        <v>170</v>
      </c>
      <c r="B8" s="33" t="s">
        <v>19</v>
      </c>
      <c r="C8" s="33" t="s">
        <v>252</v>
      </c>
      <c r="D8" s="33" t="s">
        <v>253</v>
      </c>
      <c r="E8" s="33" t="s">
        <v>254</v>
      </c>
      <c r="F8" s="33" t="s">
        <v>255</v>
      </c>
    </row>
    <row r="9" spans="1:6" x14ac:dyDescent="0.2">
      <c r="A9" s="40">
        <v>1</v>
      </c>
      <c r="B9" s="40">
        <v>2</v>
      </c>
      <c r="C9" s="40">
        <v>3</v>
      </c>
      <c r="D9" s="40">
        <v>4</v>
      </c>
      <c r="E9" s="40">
        <v>5</v>
      </c>
      <c r="F9" s="40">
        <v>6</v>
      </c>
    </row>
    <row r="10" spans="1:6" ht="22.5" customHeight="1" x14ac:dyDescent="0.2">
      <c r="A10" s="48"/>
      <c r="B10" s="53" t="s">
        <v>256</v>
      </c>
      <c r="C10" s="50"/>
      <c r="D10" s="50"/>
      <c r="E10" s="50"/>
      <c r="F10" s="50"/>
    </row>
    <row r="11" spans="1:6" ht="21" customHeight="1" x14ac:dyDescent="0.2">
      <c r="A11" s="43"/>
      <c r="B11" s="52" t="s">
        <v>61</v>
      </c>
      <c r="C11" s="41"/>
      <c r="D11" s="41"/>
      <c r="E11" s="41"/>
      <c r="F11" s="41"/>
    </row>
    <row r="12" spans="1:6" ht="21" customHeight="1" x14ac:dyDescent="0.2">
      <c r="A12" s="43"/>
      <c r="B12" s="53" t="s">
        <v>257</v>
      </c>
      <c r="C12" s="50"/>
      <c r="D12" s="50"/>
      <c r="E12" s="50"/>
      <c r="F12" s="50"/>
    </row>
    <row r="13" spans="1:6" ht="21" customHeight="1" x14ac:dyDescent="0.2">
      <c r="A13" s="43"/>
      <c r="B13" s="52" t="s">
        <v>61</v>
      </c>
      <c r="C13" s="41"/>
      <c r="D13" s="41"/>
      <c r="E13" s="41"/>
      <c r="F13" s="41"/>
    </row>
    <row r="14" spans="1:6" ht="21" customHeight="1" x14ac:dyDescent="0.2">
      <c r="A14" s="43"/>
      <c r="B14" s="53" t="s">
        <v>258</v>
      </c>
      <c r="C14" s="50"/>
      <c r="D14" s="50"/>
      <c r="E14" s="50"/>
      <c r="F14" s="50"/>
    </row>
    <row r="15" spans="1:6" ht="21" customHeight="1" x14ac:dyDescent="0.2">
      <c r="A15" s="43"/>
      <c r="B15" s="52" t="s">
        <v>61</v>
      </c>
      <c r="C15" s="41"/>
      <c r="D15" s="41"/>
      <c r="E15" s="41"/>
      <c r="F15" s="41"/>
    </row>
    <row r="16" spans="1:6" ht="21" customHeight="1" x14ac:dyDescent="0.2">
      <c r="A16" s="43"/>
      <c r="B16" s="53" t="s">
        <v>259</v>
      </c>
      <c r="C16" s="50"/>
      <c r="D16" s="50"/>
      <c r="E16" s="50"/>
      <c r="F16" s="50"/>
    </row>
    <row r="17" spans="1:6" ht="21" customHeight="1" x14ac:dyDescent="0.2">
      <c r="A17" s="43"/>
      <c r="B17" s="52" t="s">
        <v>61</v>
      </c>
      <c r="C17" s="41"/>
      <c r="D17" s="41"/>
      <c r="E17" s="41"/>
      <c r="F17" s="41"/>
    </row>
    <row r="18" spans="1:6" ht="21" customHeight="1" x14ac:dyDescent="0.2">
      <c r="A18" s="43"/>
      <c r="B18" s="53" t="s">
        <v>260</v>
      </c>
      <c r="C18" s="50"/>
      <c r="D18" s="50"/>
      <c r="E18" s="50"/>
      <c r="F18" s="50"/>
    </row>
    <row r="19" spans="1:6" ht="21" customHeight="1" x14ac:dyDescent="0.2">
      <c r="A19" s="43"/>
      <c r="B19" s="52" t="s">
        <v>61</v>
      </c>
      <c r="C19" s="50"/>
      <c r="D19" s="50"/>
      <c r="E19" s="50"/>
      <c r="F19" s="50"/>
    </row>
    <row r="20" spans="1:6" ht="21" customHeight="1" x14ac:dyDescent="0.2">
      <c r="A20" s="43"/>
      <c r="B20" s="53" t="s">
        <v>369</v>
      </c>
      <c r="C20" s="50"/>
      <c r="D20" s="50"/>
      <c r="E20" s="50"/>
      <c r="F20" s="50"/>
    </row>
    <row r="21" spans="1:6" ht="21" customHeight="1" x14ac:dyDescent="0.2">
      <c r="A21" s="43"/>
      <c r="B21" s="52" t="s">
        <v>61</v>
      </c>
      <c r="C21" s="41"/>
      <c r="D21" s="41"/>
      <c r="E21" s="41"/>
      <c r="F21" s="41"/>
    </row>
    <row r="22" spans="1:6" x14ac:dyDescent="0.2">
      <c r="A22" s="163" t="s">
        <v>177</v>
      </c>
      <c r="B22" s="164"/>
      <c r="C22" s="47" t="s">
        <v>113</v>
      </c>
      <c r="D22" s="47" t="s">
        <v>113</v>
      </c>
      <c r="E22" s="47" t="s">
        <v>113</v>
      </c>
      <c r="F22" s="47"/>
    </row>
  </sheetData>
  <mergeCells count="5">
    <mergeCell ref="A3:B3"/>
    <mergeCell ref="A5:B5"/>
    <mergeCell ref="A22:B22"/>
    <mergeCell ref="A2:F2"/>
    <mergeCell ref="A7:F7"/>
  </mergeCells>
  <pageMargins left="0.7" right="0.7" top="0.75" bottom="0.75" header="0.3" footer="0.3"/>
  <pageSetup paperSize="9" scale="75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4"/>
  <sheetViews>
    <sheetView zoomScale="115" zoomScaleNormal="115" workbookViewId="0">
      <selection activeCell="C9" sqref="C9"/>
    </sheetView>
  </sheetViews>
  <sheetFormatPr defaultColWidth="9.33203125" defaultRowHeight="14.25" x14ac:dyDescent="0.2"/>
  <cols>
    <col min="1" max="1" width="9.33203125" style="39"/>
    <col min="2" max="2" width="41.1640625" style="39" customWidth="1"/>
    <col min="3" max="5" width="20.1640625" style="39" customWidth="1"/>
    <col min="6" max="16384" width="9.33203125" style="39"/>
  </cols>
  <sheetData>
    <row r="1" spans="1:5" x14ac:dyDescent="0.2">
      <c r="E1" s="42" t="s">
        <v>370</v>
      </c>
    </row>
    <row r="2" spans="1:5" ht="24" customHeight="1" x14ac:dyDescent="0.2">
      <c r="A2" s="166" t="s">
        <v>238</v>
      </c>
      <c r="B2" s="166"/>
      <c r="C2" s="166"/>
      <c r="D2" s="166"/>
      <c r="E2" s="166"/>
    </row>
    <row r="3" spans="1:5" ht="20.25" customHeight="1" x14ac:dyDescent="0.25">
      <c r="A3" s="165" t="s">
        <v>180</v>
      </c>
      <c r="B3" s="165"/>
      <c r="C3" s="42"/>
      <c r="D3" s="42"/>
      <c r="E3" s="42"/>
    </row>
    <row r="5" spans="1:5" ht="20.25" customHeight="1" x14ac:dyDescent="0.25">
      <c r="A5" s="165" t="s">
        <v>179</v>
      </c>
      <c r="B5" s="165"/>
      <c r="C5" s="46"/>
      <c r="D5" s="42"/>
      <c r="E5" s="42"/>
    </row>
    <row r="7" spans="1:5" ht="20.25" customHeight="1" x14ac:dyDescent="0.2">
      <c r="A7" s="167" t="s">
        <v>280</v>
      </c>
      <c r="B7" s="167"/>
      <c r="C7" s="167"/>
      <c r="D7" s="167"/>
      <c r="E7" s="167"/>
    </row>
    <row r="8" spans="1:5" ht="56.25" customHeight="1" x14ac:dyDescent="0.2">
      <c r="A8" s="47" t="s">
        <v>170</v>
      </c>
      <c r="B8" s="33" t="s">
        <v>19</v>
      </c>
      <c r="C8" s="33" t="s">
        <v>262</v>
      </c>
      <c r="D8" s="33" t="s">
        <v>263</v>
      </c>
      <c r="E8" s="33" t="s">
        <v>264</v>
      </c>
    </row>
    <row r="9" spans="1:5" x14ac:dyDescent="0.2">
      <c r="A9" s="40">
        <v>1</v>
      </c>
      <c r="B9" s="40">
        <v>2</v>
      </c>
      <c r="C9" s="40">
        <v>3</v>
      </c>
      <c r="D9" s="40">
        <v>4</v>
      </c>
      <c r="E9" s="40">
        <v>5</v>
      </c>
    </row>
    <row r="10" spans="1:5" ht="24.75" customHeight="1" x14ac:dyDescent="0.2">
      <c r="A10" s="43"/>
      <c r="B10" s="52" t="s">
        <v>265</v>
      </c>
      <c r="C10" s="47" t="s">
        <v>113</v>
      </c>
      <c r="D10" s="47" t="s">
        <v>113</v>
      </c>
      <c r="E10" s="41"/>
    </row>
    <row r="11" spans="1:5" ht="20.25" customHeight="1" x14ac:dyDescent="0.2">
      <c r="A11" s="43"/>
      <c r="B11" s="52" t="s">
        <v>61</v>
      </c>
      <c r="C11" s="41"/>
      <c r="D11" s="41"/>
      <c r="E11" s="41"/>
    </row>
    <row r="12" spans="1:5" ht="20.25" customHeight="1" x14ac:dyDescent="0.2">
      <c r="A12" s="43"/>
      <c r="B12" s="52" t="s">
        <v>266</v>
      </c>
      <c r="C12" s="47" t="s">
        <v>113</v>
      </c>
      <c r="D12" s="47" t="s">
        <v>113</v>
      </c>
      <c r="E12" s="41"/>
    </row>
    <row r="13" spans="1:5" ht="21" customHeight="1" x14ac:dyDescent="0.2">
      <c r="A13" s="43"/>
      <c r="B13" s="52" t="s">
        <v>61</v>
      </c>
      <c r="C13" s="41"/>
      <c r="D13" s="41"/>
      <c r="E13" s="41"/>
    </row>
    <row r="14" spans="1:5" x14ac:dyDescent="0.2">
      <c r="A14" s="163" t="s">
        <v>177</v>
      </c>
      <c r="B14" s="164"/>
      <c r="C14" s="47" t="s">
        <v>113</v>
      </c>
      <c r="D14" s="47" t="s">
        <v>113</v>
      </c>
      <c r="E14" s="47"/>
    </row>
  </sheetData>
  <mergeCells count="5">
    <mergeCell ref="A2:E2"/>
    <mergeCell ref="A3:B3"/>
    <mergeCell ref="A5:B5"/>
    <mergeCell ref="A7:E7"/>
    <mergeCell ref="A14:B14"/>
  </mergeCells>
  <pageMargins left="0.7" right="0.7" top="0.75" bottom="0.75" header="0.3" footer="0.3"/>
  <pageSetup paperSize="9" scale="88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4"/>
  <sheetViews>
    <sheetView topLeftCell="A7" zoomScale="115" zoomScaleNormal="115" workbookViewId="0">
      <selection activeCell="B25" sqref="B25"/>
    </sheetView>
  </sheetViews>
  <sheetFormatPr defaultColWidth="9.33203125" defaultRowHeight="14.25" x14ac:dyDescent="0.2"/>
  <cols>
    <col min="1" max="1" width="9.33203125" style="39"/>
    <col min="2" max="2" width="41.1640625" style="39" customWidth="1"/>
    <col min="3" max="5" width="20.1640625" style="39" customWidth="1"/>
    <col min="6" max="16384" width="9.33203125" style="39"/>
  </cols>
  <sheetData>
    <row r="1" spans="1:5" x14ac:dyDescent="0.2">
      <c r="E1" s="42" t="s">
        <v>371</v>
      </c>
    </row>
    <row r="2" spans="1:5" ht="24" customHeight="1" x14ac:dyDescent="0.2">
      <c r="A2" s="166" t="s">
        <v>238</v>
      </c>
      <c r="B2" s="166"/>
      <c r="C2" s="166"/>
      <c r="D2" s="166"/>
      <c r="E2" s="166"/>
    </row>
    <row r="3" spans="1:5" ht="20.25" customHeight="1" x14ac:dyDescent="0.25">
      <c r="A3" s="165" t="s">
        <v>180</v>
      </c>
      <c r="B3" s="165"/>
      <c r="C3" s="42"/>
      <c r="D3" s="42"/>
      <c r="E3" s="42"/>
    </row>
    <row r="5" spans="1:5" ht="20.25" customHeight="1" x14ac:dyDescent="0.25">
      <c r="A5" s="165" t="s">
        <v>179</v>
      </c>
      <c r="B5" s="165"/>
      <c r="C5" s="46"/>
      <c r="D5" s="42"/>
      <c r="E5" s="42"/>
    </row>
    <row r="7" spans="1:5" ht="20.25" customHeight="1" x14ac:dyDescent="0.2">
      <c r="A7" s="167" t="s">
        <v>281</v>
      </c>
      <c r="B7" s="167"/>
      <c r="C7" s="167"/>
      <c r="D7" s="167"/>
      <c r="E7" s="167"/>
    </row>
    <row r="8" spans="1:5" ht="56.25" customHeight="1" x14ac:dyDescent="0.2">
      <c r="A8" s="47" t="s">
        <v>170</v>
      </c>
      <c r="B8" s="33" t="s">
        <v>181</v>
      </c>
      <c r="C8" s="33" t="s">
        <v>267</v>
      </c>
      <c r="D8" s="33" t="s">
        <v>268</v>
      </c>
      <c r="E8" s="33" t="s">
        <v>269</v>
      </c>
    </row>
    <row r="9" spans="1:5" x14ac:dyDescent="0.2">
      <c r="A9" s="40">
        <v>1</v>
      </c>
      <c r="B9" s="40">
        <v>2</v>
      </c>
      <c r="C9" s="40">
        <v>3</v>
      </c>
      <c r="D9" s="40">
        <v>4</v>
      </c>
      <c r="E9" s="40">
        <v>5</v>
      </c>
    </row>
    <row r="10" spans="1:5" ht="32.25" customHeight="1" x14ac:dyDescent="0.2">
      <c r="A10" s="54" t="s">
        <v>28</v>
      </c>
      <c r="B10" s="52" t="s">
        <v>270</v>
      </c>
      <c r="C10" s="47" t="s">
        <v>113</v>
      </c>
      <c r="D10" s="47" t="s">
        <v>113</v>
      </c>
      <c r="E10" s="52"/>
    </row>
    <row r="11" spans="1:5" ht="20.25" customHeight="1" x14ac:dyDescent="0.2">
      <c r="A11" s="52"/>
      <c r="B11" s="44" t="s">
        <v>271</v>
      </c>
      <c r="C11" s="52"/>
      <c r="D11" s="52"/>
      <c r="E11" s="52"/>
    </row>
    <row r="12" spans="1:5" ht="32.25" customHeight="1" x14ac:dyDescent="0.2">
      <c r="A12" s="52"/>
      <c r="B12" s="44" t="s">
        <v>272</v>
      </c>
      <c r="C12" s="52"/>
      <c r="D12" s="52"/>
      <c r="E12" s="52"/>
    </row>
    <row r="13" spans="1:5" ht="33.75" customHeight="1" x14ac:dyDescent="0.2">
      <c r="A13" s="52"/>
      <c r="B13" s="44" t="s">
        <v>273</v>
      </c>
      <c r="C13" s="52"/>
      <c r="D13" s="52"/>
      <c r="E13" s="52"/>
    </row>
    <row r="14" spans="1:5" ht="47.25" customHeight="1" x14ac:dyDescent="0.2">
      <c r="A14" s="52"/>
      <c r="B14" s="44" t="s">
        <v>274</v>
      </c>
      <c r="C14" s="52"/>
      <c r="D14" s="52"/>
      <c r="E14" s="52"/>
    </row>
    <row r="15" spans="1:5" ht="20.25" customHeight="1" x14ac:dyDescent="0.2">
      <c r="A15" s="52"/>
      <c r="B15" s="44" t="s">
        <v>61</v>
      </c>
      <c r="C15" s="52"/>
      <c r="D15" s="52"/>
      <c r="E15" s="52"/>
    </row>
    <row r="16" spans="1:5" ht="30" customHeight="1" x14ac:dyDescent="0.2">
      <c r="A16" s="54" t="s">
        <v>29</v>
      </c>
      <c r="B16" s="44" t="s">
        <v>275</v>
      </c>
      <c r="C16" s="47" t="s">
        <v>113</v>
      </c>
      <c r="D16" s="47" t="s">
        <v>113</v>
      </c>
      <c r="E16" s="52"/>
    </row>
    <row r="17" spans="1:5" ht="20.25" customHeight="1" x14ac:dyDescent="0.2">
      <c r="A17" s="52"/>
      <c r="B17" s="44" t="s">
        <v>61</v>
      </c>
      <c r="C17" s="52"/>
      <c r="D17" s="52"/>
      <c r="E17" s="52"/>
    </row>
    <row r="18" spans="1:5" ht="27" customHeight="1" x14ac:dyDescent="0.2">
      <c r="A18" s="54" t="s">
        <v>30</v>
      </c>
      <c r="B18" s="52" t="s">
        <v>276</v>
      </c>
      <c r="C18" s="47" t="s">
        <v>113</v>
      </c>
      <c r="D18" s="47" t="s">
        <v>113</v>
      </c>
      <c r="E18" s="52"/>
    </row>
    <row r="19" spans="1:5" ht="21" customHeight="1" x14ac:dyDescent="0.2">
      <c r="A19" s="54"/>
      <c r="B19" s="44" t="s">
        <v>61</v>
      </c>
      <c r="C19" s="52"/>
      <c r="D19" s="52"/>
      <c r="E19" s="52"/>
    </row>
    <row r="20" spans="1:5" ht="32.25" customHeight="1" x14ac:dyDescent="0.2">
      <c r="A20" s="54" t="s">
        <v>31</v>
      </c>
      <c r="B20" s="52" t="s">
        <v>277</v>
      </c>
      <c r="C20" s="47" t="s">
        <v>113</v>
      </c>
      <c r="D20" s="47" t="s">
        <v>113</v>
      </c>
      <c r="E20" s="52"/>
    </row>
    <row r="21" spans="1:5" ht="32.25" customHeight="1" x14ac:dyDescent="0.2">
      <c r="A21" s="54"/>
      <c r="B21" s="44" t="s">
        <v>61</v>
      </c>
      <c r="C21" s="97"/>
      <c r="D21" s="97"/>
      <c r="E21" s="52"/>
    </row>
    <row r="22" spans="1:5" ht="32.25" customHeight="1" x14ac:dyDescent="0.2">
      <c r="A22" s="54" t="s">
        <v>32</v>
      </c>
      <c r="B22" s="52"/>
      <c r="C22" s="97"/>
      <c r="D22" s="97"/>
      <c r="E22" s="52"/>
    </row>
    <row r="23" spans="1:5" ht="21" customHeight="1" x14ac:dyDescent="0.2">
      <c r="A23" s="54"/>
      <c r="B23" s="44" t="s">
        <v>61</v>
      </c>
      <c r="C23" s="52"/>
      <c r="D23" s="52"/>
      <c r="E23" s="52"/>
    </row>
    <row r="24" spans="1:5" x14ac:dyDescent="0.2">
      <c r="A24" s="163" t="s">
        <v>177</v>
      </c>
      <c r="B24" s="164"/>
      <c r="C24" s="47" t="s">
        <v>113</v>
      </c>
      <c r="D24" s="47" t="s">
        <v>113</v>
      </c>
      <c r="E24" s="47"/>
    </row>
  </sheetData>
  <mergeCells count="5">
    <mergeCell ref="A2:E2"/>
    <mergeCell ref="A3:B3"/>
    <mergeCell ref="A5:B5"/>
    <mergeCell ref="A7:E7"/>
    <mergeCell ref="A24:B24"/>
  </mergeCells>
  <pageMargins left="0.7" right="0.7" top="0.75" bottom="0.75" header="0.3" footer="0.3"/>
  <pageSetup paperSize="9" scale="88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3"/>
  <sheetViews>
    <sheetView zoomScale="115" zoomScaleNormal="115" workbookViewId="0">
      <selection activeCell="D8" sqref="D8"/>
    </sheetView>
  </sheetViews>
  <sheetFormatPr defaultColWidth="9.33203125" defaultRowHeight="14.25" x14ac:dyDescent="0.2"/>
  <cols>
    <col min="1" max="1" width="9.33203125" style="39"/>
    <col min="2" max="2" width="41.1640625" style="39" customWidth="1"/>
    <col min="3" max="4" width="20.1640625" style="39" customWidth="1"/>
    <col min="5" max="16384" width="9.33203125" style="39"/>
  </cols>
  <sheetData>
    <row r="1" spans="1:4" x14ac:dyDescent="0.2">
      <c r="D1" s="42" t="s">
        <v>372</v>
      </c>
    </row>
    <row r="2" spans="1:4" ht="24" customHeight="1" x14ac:dyDescent="0.2">
      <c r="A2" s="166" t="s">
        <v>238</v>
      </c>
      <c r="B2" s="166"/>
      <c r="C2" s="166"/>
      <c r="D2" s="166"/>
    </row>
    <row r="3" spans="1:4" ht="20.25" customHeight="1" x14ac:dyDescent="0.25">
      <c r="A3" s="165" t="s">
        <v>180</v>
      </c>
      <c r="B3" s="165"/>
      <c r="C3" s="42"/>
      <c r="D3" s="42"/>
    </row>
    <row r="5" spans="1:4" ht="20.25" customHeight="1" x14ac:dyDescent="0.25">
      <c r="A5" s="165" t="s">
        <v>179</v>
      </c>
      <c r="B5" s="165"/>
      <c r="C5" s="46"/>
      <c r="D5" s="42"/>
    </row>
    <row r="7" spans="1:4" ht="20.25" customHeight="1" x14ac:dyDescent="0.2">
      <c r="A7" s="167" t="s">
        <v>282</v>
      </c>
      <c r="B7" s="167"/>
      <c r="C7" s="167"/>
      <c r="D7" s="167"/>
    </row>
    <row r="8" spans="1:4" ht="56.25" customHeight="1" x14ac:dyDescent="0.2">
      <c r="A8" s="47" t="s">
        <v>170</v>
      </c>
      <c r="B8" s="33" t="s">
        <v>181</v>
      </c>
      <c r="C8" s="33" t="s">
        <v>278</v>
      </c>
      <c r="D8" s="33" t="s">
        <v>279</v>
      </c>
    </row>
    <row r="9" spans="1:4" x14ac:dyDescent="0.2">
      <c r="A9" s="40">
        <v>1</v>
      </c>
      <c r="B9" s="40">
        <v>2</v>
      </c>
      <c r="C9" s="40">
        <v>3</v>
      </c>
      <c r="D9" s="40">
        <v>4</v>
      </c>
    </row>
    <row r="10" spans="1:4" ht="20.25" customHeight="1" x14ac:dyDescent="0.2">
      <c r="A10" s="54"/>
      <c r="B10" s="52" t="s">
        <v>61</v>
      </c>
      <c r="C10" s="47"/>
      <c r="D10" s="47"/>
    </row>
    <row r="11" spans="1:4" ht="20.25" customHeight="1" x14ac:dyDescent="0.2">
      <c r="A11" s="52"/>
      <c r="B11" s="44"/>
      <c r="C11" s="52"/>
      <c r="D11" s="52"/>
    </row>
    <row r="12" spans="1:4" ht="20.25" customHeight="1" x14ac:dyDescent="0.2">
      <c r="A12" s="52"/>
      <c r="B12" s="44"/>
      <c r="C12" s="52"/>
      <c r="D12" s="52"/>
    </row>
    <row r="13" spans="1:4" x14ac:dyDescent="0.2">
      <c r="A13" s="163" t="s">
        <v>177</v>
      </c>
      <c r="B13" s="164"/>
      <c r="C13" s="47" t="s">
        <v>113</v>
      </c>
      <c r="D13" s="47"/>
    </row>
  </sheetData>
  <mergeCells count="5">
    <mergeCell ref="A2:D2"/>
    <mergeCell ref="A3:B3"/>
    <mergeCell ref="A5:B5"/>
    <mergeCell ref="A7:D7"/>
    <mergeCell ref="A13:B13"/>
  </mergeCells>
  <pageMargins left="0.7" right="0.7" top="0.75" bottom="0.75" header="0.3" footer="0.3"/>
  <pageSetup paperSize="9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3"/>
  <sheetViews>
    <sheetView zoomScale="115" zoomScaleNormal="115" workbookViewId="0">
      <selection activeCell="B15" sqref="B15"/>
    </sheetView>
  </sheetViews>
  <sheetFormatPr defaultColWidth="9.33203125" defaultRowHeight="14.25" x14ac:dyDescent="0.2"/>
  <cols>
    <col min="1" max="1" width="9.33203125" style="39"/>
    <col min="2" max="2" width="41.1640625" style="39" customWidth="1"/>
    <col min="3" max="5" width="20.1640625" style="39" customWidth="1"/>
    <col min="6" max="16384" width="9.33203125" style="39"/>
  </cols>
  <sheetData>
    <row r="1" spans="1:5" x14ac:dyDescent="0.2">
      <c r="E1" s="42" t="s">
        <v>373</v>
      </c>
    </row>
    <row r="2" spans="1:5" ht="24" customHeight="1" x14ac:dyDescent="0.2">
      <c r="A2" s="166" t="s">
        <v>238</v>
      </c>
      <c r="B2" s="166"/>
      <c r="C2" s="166"/>
      <c r="D2" s="166"/>
      <c r="E2" s="166"/>
    </row>
    <row r="3" spans="1:5" ht="20.25" customHeight="1" x14ac:dyDescent="0.25">
      <c r="A3" s="165" t="s">
        <v>180</v>
      </c>
      <c r="B3" s="165"/>
      <c r="C3" s="42"/>
      <c r="D3" s="42"/>
      <c r="E3" s="42"/>
    </row>
    <row r="5" spans="1:5" ht="20.25" customHeight="1" x14ac:dyDescent="0.25">
      <c r="A5" s="165" t="s">
        <v>179</v>
      </c>
      <c r="B5" s="165"/>
      <c r="C5" s="46"/>
      <c r="D5" s="42"/>
      <c r="E5" s="42"/>
    </row>
    <row r="7" spans="1:5" ht="20.25" customHeight="1" x14ac:dyDescent="0.2">
      <c r="A7" s="167" t="s">
        <v>284</v>
      </c>
      <c r="B7" s="167"/>
      <c r="C7" s="167"/>
      <c r="D7" s="167"/>
      <c r="E7" s="167"/>
    </row>
    <row r="8" spans="1:5" ht="56.25" customHeight="1" x14ac:dyDescent="0.2">
      <c r="A8" s="47" t="s">
        <v>170</v>
      </c>
      <c r="B8" s="33" t="s">
        <v>181</v>
      </c>
      <c r="C8" s="33" t="s">
        <v>262</v>
      </c>
      <c r="D8" s="33" t="s">
        <v>283</v>
      </c>
      <c r="E8" s="33" t="s">
        <v>251</v>
      </c>
    </row>
    <row r="9" spans="1:5" x14ac:dyDescent="0.2">
      <c r="A9" s="40">
        <v>1</v>
      </c>
      <c r="B9" s="40">
        <v>2</v>
      </c>
      <c r="C9" s="40">
        <v>3</v>
      </c>
      <c r="D9" s="40">
        <v>4</v>
      </c>
      <c r="E9" s="40">
        <v>5</v>
      </c>
    </row>
    <row r="10" spans="1:5" ht="20.25" customHeight="1" x14ac:dyDescent="0.2">
      <c r="A10" s="54"/>
      <c r="B10" s="52" t="s">
        <v>61</v>
      </c>
      <c r="C10" s="47"/>
      <c r="D10" s="47"/>
      <c r="E10" s="47"/>
    </row>
    <row r="11" spans="1:5" ht="20.25" customHeight="1" x14ac:dyDescent="0.2">
      <c r="A11" s="52"/>
      <c r="B11" s="44"/>
      <c r="C11" s="52"/>
      <c r="D11" s="52"/>
      <c r="E11" s="52"/>
    </row>
    <row r="12" spans="1:5" ht="20.25" customHeight="1" x14ac:dyDescent="0.2">
      <c r="A12" s="52"/>
      <c r="B12" s="44"/>
      <c r="C12" s="52"/>
      <c r="D12" s="52"/>
      <c r="E12" s="52"/>
    </row>
    <row r="13" spans="1:5" x14ac:dyDescent="0.2">
      <c r="A13" s="163" t="s">
        <v>177</v>
      </c>
      <c r="B13" s="164"/>
      <c r="C13" s="47" t="s">
        <v>113</v>
      </c>
      <c r="D13" s="47" t="s">
        <v>113</v>
      </c>
      <c r="E13" s="47"/>
    </row>
  </sheetData>
  <mergeCells count="5">
    <mergeCell ref="A3:B3"/>
    <mergeCell ref="A5:B5"/>
    <mergeCell ref="A13:B13"/>
    <mergeCell ref="A2:E2"/>
    <mergeCell ref="A7:E7"/>
  </mergeCells>
  <pageMargins left="0.7" right="0.7" top="0.75" bottom="0.75" header="0.3" footer="0.3"/>
  <pageSetup paperSize="9" scale="88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3"/>
  <sheetViews>
    <sheetView zoomScale="115" zoomScaleNormal="115" workbookViewId="0">
      <selection activeCell="D14" sqref="D14"/>
    </sheetView>
  </sheetViews>
  <sheetFormatPr defaultColWidth="9.33203125" defaultRowHeight="14.25" x14ac:dyDescent="0.2"/>
  <cols>
    <col min="1" max="1" width="9.33203125" style="39"/>
    <col min="2" max="2" width="41.1640625" style="39" customWidth="1"/>
    <col min="3" max="3" width="21.1640625" style="39" customWidth="1"/>
    <col min="4" max="6" width="20.1640625" style="39" customWidth="1"/>
    <col min="7" max="16384" width="9.33203125" style="39"/>
  </cols>
  <sheetData>
    <row r="1" spans="1:6" x14ac:dyDescent="0.2">
      <c r="F1" s="42" t="s">
        <v>374</v>
      </c>
    </row>
    <row r="2" spans="1:6" ht="24" customHeight="1" x14ac:dyDescent="0.2">
      <c r="A2" s="166" t="s">
        <v>238</v>
      </c>
      <c r="B2" s="166"/>
      <c r="C2" s="166"/>
      <c r="D2" s="166"/>
      <c r="E2" s="166"/>
      <c r="F2" s="166"/>
    </row>
    <row r="3" spans="1:6" ht="20.25" customHeight="1" x14ac:dyDescent="0.25">
      <c r="A3" s="165" t="s">
        <v>180</v>
      </c>
      <c r="B3" s="165"/>
      <c r="C3" s="55"/>
      <c r="D3" s="42"/>
      <c r="E3" s="42"/>
      <c r="F3" s="42"/>
    </row>
    <row r="5" spans="1:6" ht="20.25" customHeight="1" x14ac:dyDescent="0.25">
      <c r="A5" s="165" t="s">
        <v>179</v>
      </c>
      <c r="B5" s="165"/>
      <c r="C5" s="55"/>
      <c r="D5" s="46"/>
      <c r="E5" s="42"/>
      <c r="F5" s="42"/>
    </row>
    <row r="7" spans="1:6" ht="20.25" customHeight="1" x14ac:dyDescent="0.2">
      <c r="A7" s="167" t="s">
        <v>285</v>
      </c>
      <c r="B7" s="167"/>
      <c r="C7" s="167"/>
      <c r="D7" s="167"/>
      <c r="E7" s="167"/>
      <c r="F7" s="167"/>
    </row>
    <row r="8" spans="1:6" ht="56.25" customHeight="1" x14ac:dyDescent="0.2">
      <c r="A8" s="47" t="s">
        <v>170</v>
      </c>
      <c r="B8" s="33" t="s">
        <v>181</v>
      </c>
      <c r="C8" s="33" t="s">
        <v>286</v>
      </c>
      <c r="D8" s="33" t="s">
        <v>262</v>
      </c>
      <c r="E8" s="33" t="s">
        <v>287</v>
      </c>
      <c r="F8" s="33" t="s">
        <v>288</v>
      </c>
    </row>
    <row r="9" spans="1:6" x14ac:dyDescent="0.2">
      <c r="A9" s="40">
        <v>1</v>
      </c>
      <c r="B9" s="40">
        <v>2</v>
      </c>
      <c r="C9" s="40">
        <v>3</v>
      </c>
      <c r="D9" s="40">
        <v>4</v>
      </c>
      <c r="E9" s="40">
        <v>5</v>
      </c>
      <c r="F9" s="40">
        <v>6</v>
      </c>
    </row>
    <row r="10" spans="1:6" ht="20.25" customHeight="1" x14ac:dyDescent="0.2">
      <c r="A10" s="54"/>
      <c r="B10" s="52" t="s">
        <v>61</v>
      </c>
      <c r="C10" s="52"/>
      <c r="D10" s="47"/>
      <c r="E10" s="47"/>
      <c r="F10" s="47"/>
    </row>
    <row r="11" spans="1:6" ht="20.25" customHeight="1" x14ac:dyDescent="0.2">
      <c r="A11" s="52"/>
      <c r="B11" s="44"/>
      <c r="C11" s="44"/>
      <c r="D11" s="52"/>
      <c r="E11" s="52"/>
      <c r="F11" s="52"/>
    </row>
    <row r="12" spans="1:6" ht="20.25" customHeight="1" x14ac:dyDescent="0.2">
      <c r="A12" s="52"/>
      <c r="B12" s="44"/>
      <c r="C12" s="44"/>
      <c r="D12" s="52"/>
      <c r="E12" s="52"/>
      <c r="F12" s="52"/>
    </row>
    <row r="13" spans="1:6" x14ac:dyDescent="0.2">
      <c r="A13" s="163" t="s">
        <v>177</v>
      </c>
      <c r="B13" s="164"/>
      <c r="C13" s="47" t="s">
        <v>113</v>
      </c>
      <c r="D13" s="47" t="s">
        <v>113</v>
      </c>
      <c r="E13" s="47" t="s">
        <v>113</v>
      </c>
      <c r="F13" s="47"/>
    </row>
  </sheetData>
  <mergeCells count="5">
    <mergeCell ref="A2:F2"/>
    <mergeCell ref="A3:B3"/>
    <mergeCell ref="A5:B5"/>
    <mergeCell ref="A7:F7"/>
    <mergeCell ref="A13:B13"/>
  </mergeCells>
  <pageMargins left="0.7" right="0.7" top="0.75" bottom="0.75" header="0.3" footer="0.3"/>
  <pageSetup paperSize="9" scale="74" fitToHeight="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K49"/>
  <sheetViews>
    <sheetView zoomScale="115" zoomScaleNormal="115" zoomScaleSheetLayoutView="100" workbookViewId="0">
      <selection activeCell="DS12" sqref="DS12"/>
    </sheetView>
  </sheetViews>
  <sheetFormatPr defaultColWidth="1" defaultRowHeight="12" customHeight="1" x14ac:dyDescent="0.2"/>
  <cols>
    <col min="1" max="16384" width="1" style="56"/>
  </cols>
  <sheetData>
    <row r="1" spans="1:167" s="57" customFormat="1" ht="10.5" customHeight="1" x14ac:dyDescent="0.2">
      <c r="BP1" s="262" t="s">
        <v>342</v>
      </c>
      <c r="BQ1" s="262"/>
      <c r="BR1" s="262"/>
      <c r="BS1" s="262"/>
      <c r="BT1" s="262"/>
      <c r="BU1" s="262"/>
      <c r="BV1" s="262"/>
      <c r="BW1" s="262"/>
      <c r="BX1" s="262"/>
      <c r="BY1" s="262"/>
      <c r="BZ1" s="262"/>
      <c r="CA1" s="262"/>
      <c r="CB1" s="262"/>
      <c r="CC1" s="262"/>
      <c r="CD1" s="262"/>
      <c r="CE1" s="262"/>
      <c r="CF1" s="262"/>
      <c r="CG1" s="262"/>
      <c r="CH1" s="262"/>
      <c r="CI1" s="262"/>
      <c r="CJ1" s="262"/>
      <c r="CK1" s="262"/>
      <c r="CL1" s="262"/>
      <c r="CM1" s="262"/>
      <c r="CN1" s="262"/>
      <c r="CO1" s="262"/>
      <c r="CP1" s="262"/>
      <c r="CQ1" s="262"/>
      <c r="CR1" s="262"/>
      <c r="CS1" s="262"/>
      <c r="CT1" s="262"/>
      <c r="CU1" s="262"/>
      <c r="CV1" s="262"/>
      <c r="CW1" s="262"/>
      <c r="CX1" s="262"/>
      <c r="CY1" s="262"/>
      <c r="CZ1" s="262"/>
      <c r="DA1" s="262"/>
      <c r="DB1" s="262"/>
      <c r="DC1" s="262"/>
      <c r="DD1" s="262"/>
      <c r="DE1" s="262"/>
      <c r="DF1" s="262"/>
      <c r="DG1" s="262"/>
      <c r="DH1" s="262"/>
      <c r="DI1" s="262"/>
      <c r="DJ1" s="262"/>
      <c r="DK1" s="262"/>
      <c r="DL1" s="262"/>
      <c r="DM1" s="262"/>
      <c r="DN1" s="262"/>
      <c r="DO1" s="262"/>
      <c r="DP1" s="262"/>
      <c r="DQ1" s="262"/>
      <c r="DR1" s="262"/>
      <c r="DS1" s="262"/>
      <c r="DT1" s="262"/>
      <c r="DU1" s="262"/>
      <c r="DV1" s="262"/>
      <c r="DW1" s="262"/>
      <c r="DX1" s="262"/>
      <c r="DY1" s="262"/>
      <c r="DZ1" s="262"/>
      <c r="EA1" s="262"/>
      <c r="EB1" s="262"/>
      <c r="EC1" s="262"/>
      <c r="ED1" s="262"/>
      <c r="EE1" s="262"/>
      <c r="EF1" s="262"/>
      <c r="EG1" s="262"/>
      <c r="EH1" s="262"/>
      <c r="EI1" s="262"/>
      <c r="EJ1" s="262"/>
      <c r="EK1" s="262"/>
      <c r="EL1" s="262"/>
      <c r="EM1" s="262"/>
      <c r="EN1" s="262"/>
      <c r="EO1" s="262"/>
      <c r="EP1" s="262"/>
      <c r="EQ1" s="262"/>
      <c r="ER1" s="262"/>
      <c r="ES1" s="262"/>
      <c r="ET1" s="262"/>
      <c r="EU1" s="262"/>
      <c r="EV1" s="262"/>
      <c r="EW1" s="262"/>
      <c r="EX1" s="262"/>
      <c r="EY1" s="262"/>
      <c r="EZ1" s="262"/>
      <c r="FA1" s="262"/>
      <c r="FB1" s="262"/>
      <c r="FC1" s="262"/>
      <c r="FD1" s="262"/>
      <c r="FE1" s="262"/>
      <c r="FF1" s="262"/>
      <c r="FG1" s="262"/>
      <c r="FH1" s="262"/>
      <c r="FI1" s="262"/>
      <c r="FJ1" s="262"/>
      <c r="FK1" s="262"/>
    </row>
    <row r="2" spans="1:167" s="57" customFormat="1" ht="10.5" customHeight="1" x14ac:dyDescent="0.2">
      <c r="BP2" s="274"/>
      <c r="BQ2" s="274"/>
      <c r="BR2" s="274"/>
      <c r="BS2" s="274"/>
      <c r="BT2" s="274"/>
      <c r="BU2" s="274"/>
      <c r="BV2" s="274"/>
      <c r="BW2" s="274"/>
      <c r="BX2" s="274"/>
      <c r="BY2" s="274"/>
      <c r="BZ2" s="274"/>
      <c r="CA2" s="274"/>
      <c r="CB2" s="274"/>
      <c r="CC2" s="274"/>
      <c r="CD2" s="274"/>
      <c r="CE2" s="274"/>
      <c r="CF2" s="274"/>
      <c r="CG2" s="274"/>
      <c r="CH2" s="274"/>
      <c r="CI2" s="274"/>
      <c r="CJ2" s="274"/>
      <c r="CK2" s="274"/>
      <c r="CL2" s="274"/>
      <c r="CM2" s="274"/>
      <c r="CN2" s="274"/>
      <c r="CO2" s="274"/>
      <c r="CP2" s="274"/>
      <c r="CQ2" s="274"/>
      <c r="CR2" s="274"/>
      <c r="CS2" s="274"/>
      <c r="CT2" s="274"/>
      <c r="CU2" s="274"/>
      <c r="CV2" s="274"/>
      <c r="CW2" s="274"/>
      <c r="CX2" s="274"/>
      <c r="CY2" s="274"/>
      <c r="CZ2" s="274"/>
      <c r="DA2" s="274"/>
      <c r="DB2" s="274"/>
      <c r="DC2" s="274"/>
      <c r="DD2" s="274"/>
      <c r="DE2" s="274"/>
      <c r="DF2" s="274"/>
      <c r="DG2" s="274"/>
      <c r="DH2" s="274"/>
      <c r="DI2" s="274"/>
      <c r="DJ2" s="274"/>
      <c r="DK2" s="274"/>
      <c r="DL2" s="274"/>
      <c r="DM2" s="274"/>
      <c r="DN2" s="274"/>
      <c r="DO2" s="274"/>
      <c r="DP2" s="274"/>
      <c r="DQ2" s="274"/>
      <c r="DR2" s="274"/>
      <c r="DS2" s="274"/>
      <c r="DT2" s="274"/>
      <c r="DU2" s="274"/>
      <c r="DV2" s="274"/>
      <c r="DW2" s="274"/>
      <c r="DX2" s="274"/>
      <c r="DY2" s="274"/>
      <c r="DZ2" s="274"/>
      <c r="EA2" s="274"/>
      <c r="EB2" s="274"/>
      <c r="EC2" s="274"/>
      <c r="ED2" s="274"/>
      <c r="EE2" s="274"/>
      <c r="EF2" s="274"/>
      <c r="EG2" s="274"/>
      <c r="EH2" s="274"/>
      <c r="EI2" s="274"/>
      <c r="EJ2" s="274"/>
      <c r="EK2" s="274"/>
      <c r="EL2" s="274"/>
      <c r="EM2" s="274"/>
      <c r="EN2" s="274"/>
      <c r="EO2" s="274"/>
      <c r="EP2" s="274"/>
      <c r="EQ2" s="274"/>
      <c r="ER2" s="274"/>
      <c r="ES2" s="274"/>
      <c r="ET2" s="274"/>
      <c r="EU2" s="274"/>
      <c r="EV2" s="274"/>
      <c r="EW2" s="274"/>
      <c r="EX2" s="274"/>
      <c r="EY2" s="274"/>
      <c r="EZ2" s="274"/>
      <c r="FA2" s="274"/>
      <c r="FB2" s="274"/>
      <c r="FC2" s="274"/>
      <c r="FD2" s="274"/>
      <c r="FE2" s="274"/>
      <c r="FF2" s="274"/>
      <c r="FG2" s="274"/>
      <c r="FH2" s="274"/>
      <c r="FI2" s="274"/>
      <c r="FJ2" s="274"/>
      <c r="FK2" s="274"/>
    </row>
    <row r="3" spans="1:167" s="58" customFormat="1" ht="9.75" customHeight="1" x14ac:dyDescent="0.2">
      <c r="BP3" s="233" t="s">
        <v>341</v>
      </c>
      <c r="BQ3" s="233"/>
      <c r="BR3" s="233"/>
      <c r="BS3" s="233"/>
      <c r="BT3" s="233"/>
      <c r="BU3" s="233"/>
      <c r="BV3" s="233"/>
      <c r="BW3" s="233"/>
      <c r="BX3" s="233"/>
      <c r="BY3" s="233"/>
      <c r="BZ3" s="233"/>
      <c r="CA3" s="233"/>
      <c r="CB3" s="233"/>
      <c r="CC3" s="233"/>
      <c r="CD3" s="233"/>
      <c r="CE3" s="233"/>
      <c r="CF3" s="233"/>
      <c r="CG3" s="233"/>
      <c r="CH3" s="233"/>
      <c r="CI3" s="233"/>
      <c r="CJ3" s="233"/>
      <c r="CK3" s="233"/>
      <c r="CL3" s="233"/>
      <c r="CM3" s="233"/>
      <c r="CN3" s="233"/>
      <c r="CO3" s="233"/>
      <c r="CP3" s="233"/>
      <c r="CQ3" s="233"/>
      <c r="CR3" s="233"/>
      <c r="CS3" s="233"/>
      <c r="CT3" s="233"/>
      <c r="CU3" s="233"/>
      <c r="CV3" s="233"/>
      <c r="CW3" s="233"/>
      <c r="CX3" s="233"/>
      <c r="CY3" s="233"/>
      <c r="CZ3" s="233"/>
      <c r="DA3" s="233"/>
      <c r="DB3" s="233"/>
      <c r="DC3" s="233"/>
      <c r="DD3" s="233"/>
      <c r="DE3" s="233"/>
      <c r="DF3" s="233"/>
      <c r="DG3" s="233"/>
      <c r="DH3" s="233"/>
      <c r="DI3" s="233"/>
      <c r="DJ3" s="233"/>
      <c r="DK3" s="233"/>
      <c r="DL3" s="233"/>
      <c r="DM3" s="233"/>
      <c r="DN3" s="233"/>
      <c r="DO3" s="233"/>
      <c r="DP3" s="233"/>
      <c r="DQ3" s="233"/>
      <c r="DR3" s="233"/>
      <c r="DS3" s="233"/>
      <c r="DT3" s="233"/>
      <c r="DU3" s="233"/>
      <c r="DV3" s="233"/>
      <c r="DW3" s="233"/>
      <c r="DX3" s="233"/>
      <c r="DY3" s="233"/>
      <c r="DZ3" s="233"/>
      <c r="EA3" s="233"/>
      <c r="EB3" s="233"/>
      <c r="EC3" s="233"/>
      <c r="ED3" s="233"/>
      <c r="EE3" s="233"/>
      <c r="EF3" s="233"/>
      <c r="EG3" s="233"/>
      <c r="EH3" s="233"/>
      <c r="EI3" s="233"/>
      <c r="EJ3" s="233"/>
      <c r="EK3" s="233"/>
      <c r="EL3" s="233"/>
      <c r="EM3" s="233"/>
      <c r="EN3" s="233"/>
      <c r="EO3" s="233"/>
      <c r="EP3" s="233"/>
      <c r="EQ3" s="233"/>
      <c r="ER3" s="233"/>
      <c r="ES3" s="233"/>
      <c r="ET3" s="233"/>
      <c r="EU3" s="233"/>
      <c r="EV3" s="233"/>
      <c r="EW3" s="233"/>
      <c r="EX3" s="233"/>
      <c r="EY3" s="233"/>
      <c r="EZ3" s="233"/>
      <c r="FA3" s="233"/>
      <c r="FB3" s="233"/>
      <c r="FC3" s="233"/>
      <c r="FD3" s="233"/>
      <c r="FE3" s="233"/>
      <c r="FF3" s="233"/>
      <c r="FG3" s="233"/>
      <c r="FH3" s="233"/>
      <c r="FI3" s="233"/>
      <c r="FJ3" s="233"/>
      <c r="FK3" s="233"/>
    </row>
    <row r="4" spans="1:167" s="57" customFormat="1" ht="10.5" customHeight="1" x14ac:dyDescent="0.2">
      <c r="BP4" s="274"/>
      <c r="BQ4" s="274"/>
      <c r="BR4" s="274"/>
      <c r="BS4" s="274"/>
      <c r="BT4" s="274"/>
      <c r="BU4" s="274"/>
      <c r="BV4" s="274"/>
      <c r="BW4" s="274"/>
      <c r="BX4" s="274"/>
      <c r="BY4" s="274"/>
      <c r="BZ4" s="274"/>
      <c r="CA4" s="274"/>
      <c r="CB4" s="274"/>
      <c r="CC4" s="274"/>
      <c r="CD4" s="274"/>
      <c r="CE4" s="274"/>
      <c r="CF4" s="274"/>
      <c r="CG4" s="274"/>
      <c r="CH4" s="274"/>
      <c r="CI4" s="274"/>
      <c r="CJ4" s="274"/>
      <c r="CK4" s="274"/>
      <c r="CL4" s="274"/>
      <c r="CM4" s="274"/>
      <c r="CN4" s="274"/>
      <c r="CO4" s="274"/>
      <c r="CP4" s="274"/>
      <c r="CQ4" s="274"/>
      <c r="CR4" s="274"/>
      <c r="CS4" s="274"/>
      <c r="CT4" s="274"/>
      <c r="CU4" s="274"/>
      <c r="CV4" s="274"/>
      <c r="CW4" s="274"/>
      <c r="CX4" s="274"/>
      <c r="CY4" s="274"/>
      <c r="CZ4" s="274"/>
      <c r="DA4" s="274"/>
      <c r="DB4" s="274"/>
      <c r="DC4" s="274"/>
      <c r="DD4" s="274"/>
      <c r="DE4" s="274"/>
      <c r="DF4" s="274"/>
      <c r="DG4" s="274"/>
      <c r="DH4" s="274"/>
      <c r="DI4" s="274"/>
      <c r="DJ4" s="274"/>
      <c r="DK4" s="274"/>
      <c r="DL4" s="274"/>
      <c r="DM4" s="274"/>
      <c r="DN4" s="274"/>
      <c r="DO4" s="274"/>
      <c r="DP4" s="274"/>
      <c r="DQ4" s="274"/>
      <c r="DR4" s="274"/>
      <c r="DS4" s="274"/>
      <c r="DT4" s="274"/>
      <c r="DU4" s="274"/>
      <c r="DV4" s="274"/>
      <c r="DW4" s="274"/>
      <c r="DX4" s="274"/>
      <c r="DY4" s="274"/>
      <c r="DZ4" s="274"/>
      <c r="EA4" s="274"/>
      <c r="EB4" s="274"/>
      <c r="EC4" s="274"/>
      <c r="ED4" s="274"/>
      <c r="EE4" s="274"/>
      <c r="EF4" s="274"/>
      <c r="EG4" s="274"/>
      <c r="EH4" s="274"/>
      <c r="EI4" s="274"/>
      <c r="EJ4" s="274"/>
      <c r="EK4" s="274"/>
      <c r="EL4" s="274"/>
      <c r="EM4" s="274"/>
      <c r="EN4" s="274"/>
      <c r="EO4" s="274"/>
      <c r="EP4" s="274"/>
      <c r="EQ4" s="274"/>
      <c r="ER4" s="274"/>
      <c r="ES4" s="274"/>
      <c r="ET4" s="274"/>
      <c r="EU4" s="274"/>
      <c r="EV4" s="274"/>
      <c r="EW4" s="274"/>
      <c r="EX4" s="274"/>
      <c r="EY4" s="274"/>
      <c r="EZ4" s="274"/>
      <c r="FA4" s="274"/>
      <c r="FB4" s="274"/>
      <c r="FC4" s="274"/>
      <c r="FD4" s="274"/>
      <c r="FE4" s="274"/>
      <c r="FF4" s="274"/>
      <c r="FG4" s="274"/>
      <c r="FH4" s="274"/>
      <c r="FI4" s="274"/>
      <c r="FJ4" s="274"/>
      <c r="FK4" s="274"/>
    </row>
    <row r="5" spans="1:167" s="58" customFormat="1" ht="9.75" customHeight="1" x14ac:dyDescent="0.2">
      <c r="BP5" s="234" t="s">
        <v>340</v>
      </c>
      <c r="BQ5" s="234"/>
      <c r="BR5" s="234"/>
      <c r="BS5" s="234"/>
      <c r="BT5" s="234"/>
      <c r="BU5" s="234"/>
      <c r="BV5" s="234"/>
      <c r="BW5" s="234"/>
      <c r="BX5" s="234"/>
      <c r="BY5" s="234"/>
      <c r="BZ5" s="234"/>
      <c r="CA5" s="234"/>
      <c r="CB5" s="234"/>
      <c r="CC5" s="234"/>
      <c r="CD5" s="234"/>
      <c r="CE5" s="234"/>
      <c r="CF5" s="234"/>
      <c r="CG5" s="234"/>
      <c r="CH5" s="234"/>
      <c r="CI5" s="234"/>
      <c r="CJ5" s="234"/>
      <c r="CK5" s="234"/>
      <c r="CL5" s="234"/>
      <c r="CM5" s="234"/>
      <c r="CN5" s="234"/>
      <c r="CO5" s="234"/>
      <c r="CP5" s="234"/>
      <c r="CQ5" s="234"/>
      <c r="CR5" s="234"/>
      <c r="CS5" s="234"/>
      <c r="CT5" s="234"/>
      <c r="CU5" s="234"/>
      <c r="CV5" s="234"/>
      <c r="CW5" s="234"/>
      <c r="CX5" s="234"/>
      <c r="CY5" s="234"/>
      <c r="CZ5" s="234"/>
      <c r="DA5" s="234"/>
      <c r="DB5" s="234"/>
      <c r="DC5" s="234"/>
      <c r="DD5" s="234"/>
      <c r="DE5" s="234"/>
      <c r="DF5" s="234"/>
      <c r="DG5" s="234"/>
      <c r="DH5" s="234"/>
      <c r="DI5" s="234"/>
      <c r="DJ5" s="234"/>
      <c r="DK5" s="234"/>
      <c r="DL5" s="234"/>
      <c r="DM5" s="234"/>
      <c r="DN5" s="234"/>
      <c r="DO5" s="234"/>
      <c r="DP5" s="234"/>
      <c r="DQ5" s="234"/>
      <c r="DR5" s="234"/>
      <c r="DS5" s="234"/>
      <c r="DT5" s="234"/>
      <c r="DU5" s="234"/>
      <c r="DV5" s="234"/>
      <c r="DW5" s="234"/>
      <c r="DX5" s="234"/>
      <c r="DY5" s="234"/>
      <c r="DZ5" s="234"/>
      <c r="EA5" s="234"/>
      <c r="EB5" s="234"/>
      <c r="EC5" s="234"/>
      <c r="ED5" s="234"/>
      <c r="EE5" s="234"/>
      <c r="EF5" s="234"/>
      <c r="EG5" s="234"/>
      <c r="EH5" s="234"/>
      <c r="EI5" s="234"/>
      <c r="EJ5" s="234"/>
      <c r="EK5" s="234"/>
      <c r="EL5" s="234"/>
      <c r="EM5" s="234"/>
      <c r="EN5" s="234"/>
      <c r="EO5" s="234"/>
      <c r="EP5" s="234"/>
      <c r="EQ5" s="234"/>
      <c r="ER5" s="234"/>
      <c r="ES5" s="234"/>
      <c r="ET5" s="234"/>
      <c r="EU5" s="234"/>
      <c r="EV5" s="234"/>
      <c r="EW5" s="234"/>
      <c r="EX5" s="234"/>
      <c r="EY5" s="234"/>
      <c r="EZ5" s="234"/>
      <c r="FA5" s="234"/>
      <c r="FB5" s="234"/>
      <c r="FC5" s="234"/>
      <c r="FD5" s="234"/>
      <c r="FE5" s="234"/>
      <c r="FF5" s="234"/>
      <c r="FG5" s="234"/>
      <c r="FH5" s="234"/>
      <c r="FI5" s="234"/>
      <c r="FJ5" s="234"/>
      <c r="FK5" s="234"/>
    </row>
    <row r="6" spans="1:167" s="57" customFormat="1" ht="10.5" customHeight="1" x14ac:dyDescent="0.2">
      <c r="BP6" s="174"/>
      <c r="BQ6" s="174"/>
      <c r="BR6" s="174"/>
      <c r="BS6" s="174"/>
      <c r="BT6" s="174"/>
      <c r="BU6" s="174"/>
      <c r="BV6" s="174"/>
      <c r="BW6" s="174"/>
      <c r="BX6" s="174"/>
      <c r="BY6" s="174"/>
      <c r="BZ6" s="174"/>
      <c r="CA6" s="174"/>
      <c r="CB6" s="174"/>
      <c r="CC6" s="174"/>
      <c r="CD6" s="174"/>
      <c r="CE6" s="174"/>
      <c r="CF6" s="174"/>
      <c r="CG6" s="174"/>
      <c r="CH6" s="174"/>
      <c r="CI6" s="174"/>
      <c r="CJ6" s="174"/>
      <c r="CK6" s="174"/>
      <c r="CL6" s="93"/>
      <c r="CM6" s="93"/>
      <c r="DT6" s="93"/>
      <c r="DU6" s="93"/>
      <c r="DV6" s="93"/>
      <c r="DW6" s="93"/>
      <c r="DX6" s="93"/>
      <c r="DY6" s="174"/>
      <c r="DZ6" s="174"/>
      <c r="EA6" s="174"/>
      <c r="EB6" s="174"/>
      <c r="EC6" s="174"/>
      <c r="ED6" s="174"/>
      <c r="EE6" s="174"/>
      <c r="EF6" s="174"/>
      <c r="EG6" s="174"/>
      <c r="EH6" s="174"/>
      <c r="EI6" s="174"/>
      <c r="EJ6" s="174"/>
      <c r="EK6" s="174"/>
      <c r="EL6" s="174"/>
      <c r="EM6" s="174"/>
      <c r="EN6" s="174"/>
      <c r="EO6" s="174"/>
      <c r="EP6" s="174"/>
      <c r="EQ6" s="174"/>
      <c r="ER6" s="174"/>
      <c r="ES6" s="174"/>
      <c r="ET6" s="174"/>
      <c r="EU6" s="174"/>
      <c r="EV6" s="174"/>
      <c r="EW6" s="174"/>
      <c r="EX6" s="174"/>
      <c r="EY6" s="174"/>
      <c r="EZ6" s="174"/>
      <c r="FA6" s="174"/>
      <c r="FB6" s="174"/>
      <c r="FC6" s="174"/>
      <c r="FD6" s="174"/>
      <c r="FE6" s="174"/>
      <c r="FF6" s="174"/>
      <c r="FG6" s="174"/>
      <c r="FH6" s="174"/>
      <c r="FI6" s="174"/>
      <c r="FJ6" s="174"/>
      <c r="FK6" s="174"/>
    </row>
    <row r="7" spans="1:167" s="58" customFormat="1" ht="9.75" customHeight="1" x14ac:dyDescent="0.2">
      <c r="BP7" s="234" t="s">
        <v>59</v>
      </c>
      <c r="BQ7" s="234"/>
      <c r="BR7" s="234"/>
      <c r="BS7" s="234"/>
      <c r="BT7" s="234"/>
      <c r="BU7" s="234"/>
      <c r="BV7" s="234"/>
      <c r="BW7" s="234"/>
      <c r="BX7" s="234"/>
      <c r="BY7" s="234"/>
      <c r="BZ7" s="234"/>
      <c r="CA7" s="234"/>
      <c r="CB7" s="234"/>
      <c r="CC7" s="234"/>
      <c r="CD7" s="234"/>
      <c r="CE7" s="234"/>
      <c r="CF7" s="234"/>
      <c r="CG7" s="234"/>
      <c r="CH7" s="234"/>
      <c r="CI7" s="234"/>
      <c r="CJ7" s="234"/>
      <c r="CK7" s="234"/>
      <c r="CL7" s="92"/>
      <c r="CM7" s="92"/>
      <c r="DY7" s="233" t="s">
        <v>292</v>
      </c>
      <c r="DZ7" s="233"/>
      <c r="EA7" s="233"/>
      <c r="EB7" s="233"/>
      <c r="EC7" s="233"/>
      <c r="ED7" s="233"/>
      <c r="EE7" s="233"/>
      <c r="EF7" s="233"/>
      <c r="EG7" s="233"/>
      <c r="EH7" s="233"/>
      <c r="EI7" s="233"/>
      <c r="EJ7" s="233"/>
      <c r="EK7" s="233"/>
      <c r="EL7" s="233"/>
      <c r="EM7" s="233"/>
      <c r="EN7" s="233"/>
      <c r="EO7" s="233"/>
      <c r="EP7" s="233"/>
      <c r="EQ7" s="233"/>
      <c r="ER7" s="233"/>
      <c r="ES7" s="233"/>
      <c r="ET7" s="233"/>
      <c r="EU7" s="233"/>
      <c r="EV7" s="233"/>
      <c r="EW7" s="233"/>
      <c r="EX7" s="233"/>
      <c r="EY7" s="233"/>
      <c r="EZ7" s="233"/>
      <c r="FA7" s="233"/>
      <c r="FB7" s="233"/>
      <c r="FC7" s="233"/>
      <c r="FD7" s="233"/>
      <c r="FE7" s="233"/>
      <c r="FF7" s="233"/>
      <c r="FG7" s="233"/>
      <c r="FH7" s="233"/>
      <c r="FI7" s="233"/>
      <c r="FJ7" s="233"/>
      <c r="FK7" s="233"/>
    </row>
    <row r="8" spans="1:167" s="57" customFormat="1" ht="10.5" customHeight="1" x14ac:dyDescent="0.2">
      <c r="BP8" s="69" t="s">
        <v>290</v>
      </c>
      <c r="BQ8" s="176"/>
      <c r="BR8" s="176"/>
      <c r="BS8" s="176"/>
      <c r="BT8" s="176"/>
      <c r="BU8" s="176"/>
      <c r="BV8" s="172" t="s">
        <v>290</v>
      </c>
      <c r="BW8" s="172"/>
      <c r="BX8" s="176"/>
      <c r="BY8" s="176"/>
      <c r="BZ8" s="176"/>
      <c r="CA8" s="176"/>
      <c r="CB8" s="176"/>
      <c r="CC8" s="176"/>
      <c r="CD8" s="176"/>
      <c r="CE8" s="176"/>
      <c r="CF8" s="176"/>
      <c r="CG8" s="176"/>
      <c r="CH8" s="176"/>
      <c r="CI8" s="176"/>
      <c r="CJ8" s="176"/>
      <c r="CK8" s="176"/>
      <c r="CL8" s="176"/>
      <c r="CM8" s="176"/>
      <c r="CN8" s="176"/>
      <c r="CO8" s="176"/>
      <c r="CP8" s="176"/>
      <c r="CQ8" s="176"/>
      <c r="CR8" s="176"/>
      <c r="CS8" s="176"/>
      <c r="CT8" s="176"/>
      <c r="CU8" s="177">
        <v>20</v>
      </c>
      <c r="CV8" s="177"/>
      <c r="CW8" s="177"/>
      <c r="CX8" s="177"/>
      <c r="CY8" s="173"/>
      <c r="CZ8" s="173"/>
      <c r="DA8" s="173"/>
      <c r="DB8" s="172" t="s">
        <v>289</v>
      </c>
      <c r="DC8" s="172"/>
      <c r="DD8" s="172"/>
      <c r="FK8" s="69"/>
    </row>
    <row r="9" spans="1:167" s="91" customFormat="1" ht="15" customHeight="1" x14ac:dyDescent="0.2">
      <c r="B9" s="279" t="s">
        <v>339</v>
      </c>
      <c r="C9" s="279"/>
      <c r="D9" s="279"/>
      <c r="E9" s="279"/>
      <c r="F9" s="279"/>
      <c r="G9" s="279"/>
      <c r="H9" s="279"/>
      <c r="I9" s="279"/>
      <c r="J9" s="279"/>
      <c r="K9" s="279"/>
      <c r="L9" s="279"/>
      <c r="M9" s="279"/>
      <c r="N9" s="279"/>
      <c r="O9" s="279"/>
      <c r="P9" s="279"/>
      <c r="Q9" s="279"/>
      <c r="R9" s="279"/>
      <c r="S9" s="279"/>
      <c r="T9" s="279"/>
      <c r="U9" s="279"/>
      <c r="V9" s="279"/>
      <c r="W9" s="279"/>
      <c r="X9" s="279"/>
      <c r="Y9" s="279"/>
      <c r="Z9" s="279"/>
      <c r="AA9" s="279"/>
      <c r="AB9" s="279"/>
      <c r="AC9" s="279"/>
      <c r="AD9" s="279"/>
      <c r="AE9" s="279"/>
      <c r="AF9" s="279"/>
      <c r="AG9" s="279"/>
      <c r="AH9" s="279"/>
      <c r="AI9" s="279"/>
      <c r="AJ9" s="279"/>
      <c r="AK9" s="279"/>
      <c r="AL9" s="279"/>
      <c r="AM9" s="279"/>
      <c r="AN9" s="279"/>
      <c r="AO9" s="279"/>
      <c r="AP9" s="279"/>
      <c r="AQ9" s="279"/>
      <c r="AR9" s="279"/>
      <c r="AS9" s="279"/>
      <c r="AT9" s="279"/>
      <c r="AU9" s="279"/>
      <c r="AV9" s="279"/>
      <c r="AW9" s="279"/>
      <c r="AX9" s="279"/>
      <c r="AY9" s="279"/>
      <c r="AZ9" s="279"/>
      <c r="BA9" s="279"/>
      <c r="BB9" s="279"/>
      <c r="BC9" s="279"/>
      <c r="BD9" s="279"/>
      <c r="BE9" s="279"/>
      <c r="BF9" s="279"/>
      <c r="BG9" s="279"/>
      <c r="BH9" s="279"/>
      <c r="BI9" s="279"/>
      <c r="BJ9" s="279"/>
      <c r="BK9" s="279"/>
      <c r="BL9" s="279"/>
      <c r="BM9" s="279"/>
      <c r="BN9" s="279"/>
      <c r="BO9" s="279"/>
      <c r="BP9" s="279"/>
      <c r="BQ9" s="279"/>
      <c r="BR9" s="279"/>
      <c r="BS9" s="279"/>
      <c r="BT9" s="279"/>
      <c r="BU9" s="279"/>
      <c r="BV9" s="279"/>
      <c r="BW9" s="279"/>
      <c r="BX9" s="279"/>
      <c r="BY9" s="279"/>
      <c r="BZ9" s="279"/>
      <c r="CA9" s="279"/>
      <c r="CB9" s="279"/>
      <c r="CC9" s="279"/>
      <c r="CD9" s="279"/>
      <c r="CE9" s="279"/>
      <c r="CF9" s="279"/>
      <c r="CG9" s="279"/>
      <c r="CH9" s="279"/>
      <c r="CI9" s="279"/>
      <c r="CJ9" s="279"/>
      <c r="CK9" s="279"/>
      <c r="CL9" s="279"/>
      <c r="CM9" s="279"/>
      <c r="CN9" s="279"/>
      <c r="CO9" s="279"/>
      <c r="CP9" s="279"/>
      <c r="CQ9" s="279"/>
      <c r="CR9" s="279"/>
      <c r="CS9" s="279"/>
      <c r="CT9" s="279"/>
      <c r="CU9" s="279"/>
      <c r="CV9" s="279"/>
      <c r="CW9" s="279"/>
      <c r="CX9" s="279"/>
      <c r="CY9" s="279"/>
      <c r="CZ9" s="279"/>
      <c r="DA9" s="279"/>
      <c r="DB9" s="279"/>
      <c r="DC9" s="279"/>
      <c r="DD9" s="279"/>
      <c r="DE9" s="279"/>
      <c r="DF9" s="279"/>
      <c r="DG9" s="279"/>
      <c r="DH9" s="279"/>
      <c r="DI9" s="279"/>
      <c r="DJ9" s="279"/>
      <c r="DK9" s="279"/>
      <c r="DL9" s="279"/>
      <c r="DM9" s="279"/>
      <c r="DN9" s="279"/>
      <c r="DO9" s="279"/>
      <c r="DP9" s="279"/>
      <c r="DQ9" s="279"/>
      <c r="DR9" s="279"/>
      <c r="DS9" s="279"/>
      <c r="DT9" s="279"/>
      <c r="DU9" s="279"/>
      <c r="DV9" s="279"/>
      <c r="DW9" s="279"/>
      <c r="DX9" s="279"/>
      <c r="DY9" s="279"/>
      <c r="DZ9" s="279"/>
      <c r="EA9" s="279"/>
      <c r="EB9" s="279"/>
      <c r="EC9" s="279"/>
      <c r="ED9" s="279"/>
      <c r="EE9" s="279"/>
      <c r="EF9" s="279"/>
      <c r="EG9" s="279"/>
      <c r="EH9" s="279"/>
      <c r="EI9" s="279"/>
      <c r="EJ9" s="279"/>
      <c r="EK9" s="279"/>
      <c r="EL9" s="279"/>
      <c r="EM9" s="279"/>
      <c r="EN9" s="279"/>
      <c r="EO9" s="279"/>
      <c r="EP9" s="279"/>
      <c r="EQ9" s="279"/>
      <c r="ER9" s="279"/>
      <c r="ES9" s="279"/>
      <c r="ET9" s="279"/>
      <c r="EU9" s="279"/>
      <c r="EV9" s="279"/>
      <c r="EW9" s="279"/>
      <c r="EX9" s="279"/>
    </row>
    <row r="10" spans="1:167" s="57" customFormat="1" ht="12" customHeight="1" thickBot="1" x14ac:dyDescent="0.25">
      <c r="A10" s="90"/>
      <c r="C10" s="89"/>
      <c r="D10" s="89"/>
      <c r="E10" s="89"/>
      <c r="F10" s="89"/>
      <c r="G10" s="89"/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89"/>
      <c r="V10" s="89"/>
      <c r="W10" s="89"/>
      <c r="X10" s="89"/>
      <c r="Y10" s="89"/>
      <c r="Z10" s="89"/>
      <c r="AA10" s="89"/>
      <c r="AB10" s="89"/>
      <c r="AC10" s="89"/>
      <c r="AD10" s="89"/>
      <c r="AE10" s="89"/>
      <c r="AF10" s="89"/>
      <c r="AG10" s="89"/>
      <c r="AH10" s="89"/>
      <c r="AI10" s="89"/>
      <c r="AJ10" s="89"/>
      <c r="AK10" s="89"/>
      <c r="AL10" s="89"/>
      <c r="AM10" s="89"/>
      <c r="AN10" s="89"/>
      <c r="AO10" s="89"/>
      <c r="AP10" s="89"/>
      <c r="AQ10" s="89"/>
      <c r="AR10" s="89"/>
      <c r="AS10" s="89"/>
      <c r="AT10" s="89"/>
      <c r="AU10" s="89"/>
      <c r="AV10" s="89"/>
      <c r="AW10" s="89"/>
      <c r="AX10" s="89"/>
      <c r="AY10" s="89"/>
      <c r="AZ10" s="89"/>
      <c r="BA10" s="89"/>
      <c r="BB10" s="89"/>
      <c r="BC10" s="89"/>
      <c r="BD10" s="89"/>
      <c r="BE10" s="89"/>
      <c r="BF10" s="89"/>
      <c r="BG10" s="89"/>
      <c r="BH10" s="89"/>
      <c r="BI10" s="89"/>
      <c r="BJ10" s="89"/>
      <c r="BK10" s="89"/>
      <c r="BL10" s="89"/>
      <c r="BM10" s="89"/>
      <c r="BN10" s="89"/>
      <c r="BO10" s="89"/>
      <c r="BP10" s="89"/>
      <c r="BQ10" s="89"/>
      <c r="BR10" s="89"/>
      <c r="BS10" s="89"/>
      <c r="BT10" s="89"/>
      <c r="BU10" s="89"/>
      <c r="BV10" s="89"/>
      <c r="BW10" s="89"/>
      <c r="BX10" s="89"/>
      <c r="BY10" s="89"/>
      <c r="BZ10" s="89"/>
      <c r="CA10" s="89"/>
      <c r="CB10" s="89"/>
      <c r="CC10" s="89"/>
      <c r="CD10" s="89"/>
      <c r="CE10" s="89"/>
      <c r="CF10" s="89"/>
      <c r="CG10" s="89"/>
      <c r="CH10" s="89"/>
      <c r="CI10" s="89"/>
      <c r="CJ10" s="89"/>
      <c r="CK10" s="89"/>
      <c r="CL10" s="89"/>
      <c r="CM10" s="89"/>
      <c r="CN10" s="89"/>
      <c r="CO10" s="89"/>
      <c r="CP10" s="89"/>
      <c r="CQ10" s="89"/>
      <c r="CR10" s="89"/>
      <c r="CS10" s="89"/>
      <c r="CT10" s="89"/>
      <c r="CU10" s="89"/>
      <c r="CV10" s="89"/>
      <c r="CW10" s="89"/>
      <c r="CX10" s="89"/>
      <c r="CY10" s="89"/>
      <c r="CZ10" s="89"/>
      <c r="DA10" s="89"/>
      <c r="DB10" s="89"/>
      <c r="DC10" s="89"/>
      <c r="DD10" s="89"/>
      <c r="DE10" s="89"/>
      <c r="DF10" s="89"/>
      <c r="DG10" s="89"/>
      <c r="DH10" s="89"/>
      <c r="DI10" s="89"/>
      <c r="DJ10" s="89"/>
      <c r="DK10" s="89"/>
      <c r="DL10" s="89"/>
      <c r="DM10" s="89"/>
      <c r="DN10" s="89"/>
      <c r="DO10" s="89"/>
      <c r="DP10" s="89"/>
      <c r="DQ10" s="89"/>
      <c r="DR10" s="89"/>
      <c r="DS10" s="89"/>
      <c r="DT10" s="89"/>
      <c r="DU10" s="89"/>
      <c r="DV10" s="89"/>
      <c r="DW10" s="89"/>
      <c r="DX10" s="89"/>
      <c r="DY10" s="89"/>
      <c r="DZ10" s="89"/>
      <c r="EA10" s="89"/>
      <c r="EB10" s="89"/>
      <c r="EC10" s="89"/>
      <c r="ED10" s="89"/>
      <c r="EE10" s="89"/>
      <c r="EF10" s="89"/>
      <c r="EG10" s="89"/>
      <c r="EH10" s="98"/>
      <c r="EI10" s="89" t="s">
        <v>375</v>
      </c>
      <c r="EJ10" s="100"/>
      <c r="EK10" s="100"/>
      <c r="EL10" s="100"/>
      <c r="EM10" s="100"/>
      <c r="EN10" s="88" t="s">
        <v>338</v>
      </c>
      <c r="EO10" s="88"/>
      <c r="EP10" s="88"/>
      <c r="EQ10" s="88"/>
      <c r="ER10" s="98"/>
      <c r="EZ10" s="276" t="s">
        <v>337</v>
      </c>
      <c r="FA10" s="277"/>
      <c r="FB10" s="277"/>
      <c r="FC10" s="277"/>
      <c r="FD10" s="277"/>
      <c r="FE10" s="277"/>
      <c r="FF10" s="277"/>
      <c r="FG10" s="277"/>
      <c r="FH10" s="277"/>
      <c r="FI10" s="277"/>
      <c r="FJ10" s="277"/>
      <c r="FK10" s="278"/>
    </row>
    <row r="11" spans="1:167" s="57" customFormat="1" ht="12" customHeight="1" x14ac:dyDescent="0.2">
      <c r="EB11" s="88"/>
      <c r="EC11" s="88"/>
      <c r="ED11" s="88"/>
      <c r="EE11" s="88"/>
      <c r="EF11" s="87"/>
      <c r="EG11" s="87"/>
      <c r="EH11" s="70"/>
      <c r="EI11" s="70"/>
      <c r="EJ11" s="70"/>
      <c r="EK11" s="70"/>
      <c r="EL11" s="70"/>
      <c r="EM11" s="70"/>
      <c r="EN11" s="70"/>
      <c r="EO11" s="70"/>
      <c r="EP11" s="70"/>
      <c r="EQ11" s="70"/>
      <c r="ER11" s="71"/>
      <c r="ES11" s="71"/>
      <c r="ET11" s="71"/>
      <c r="EU11" s="71"/>
      <c r="EW11" s="70"/>
      <c r="EX11" s="71" t="s">
        <v>336</v>
      </c>
      <c r="EZ11" s="181" t="s">
        <v>335</v>
      </c>
      <c r="FA11" s="182"/>
      <c r="FB11" s="182"/>
      <c r="FC11" s="182"/>
      <c r="FD11" s="182"/>
      <c r="FE11" s="182"/>
      <c r="FF11" s="182"/>
      <c r="FG11" s="182"/>
      <c r="FH11" s="182"/>
      <c r="FI11" s="182"/>
      <c r="FJ11" s="182"/>
      <c r="FK11" s="183"/>
    </row>
    <row r="12" spans="1:167" s="57" customFormat="1" ht="10.5" customHeight="1" x14ac:dyDescent="0.2">
      <c r="AQ12" s="69" t="s">
        <v>334</v>
      </c>
      <c r="AR12" s="176"/>
      <c r="AS12" s="176"/>
      <c r="AT12" s="176"/>
      <c r="AU12" s="176"/>
      <c r="AV12" s="176"/>
      <c r="AW12" s="172" t="s">
        <v>290</v>
      </c>
      <c r="AX12" s="172"/>
      <c r="AY12" s="176"/>
      <c r="AZ12" s="176"/>
      <c r="BA12" s="176"/>
      <c r="BB12" s="176"/>
      <c r="BC12" s="176"/>
      <c r="BD12" s="176"/>
      <c r="BE12" s="176"/>
      <c r="BF12" s="176"/>
      <c r="BG12" s="176"/>
      <c r="BH12" s="176"/>
      <c r="BI12" s="176"/>
      <c r="BJ12" s="176"/>
      <c r="BK12" s="176"/>
      <c r="BL12" s="176"/>
      <c r="BM12" s="176"/>
      <c r="BN12" s="176"/>
      <c r="BO12" s="176"/>
      <c r="BP12" s="176"/>
      <c r="BQ12" s="176"/>
      <c r="BR12" s="176"/>
      <c r="BS12" s="176"/>
      <c r="BT12" s="176"/>
      <c r="BU12" s="176"/>
      <c r="BV12" s="177">
        <v>20</v>
      </c>
      <c r="BW12" s="177"/>
      <c r="BX12" s="177"/>
      <c r="BY12" s="177"/>
      <c r="BZ12" s="173"/>
      <c r="CA12" s="173"/>
      <c r="CB12" s="173"/>
      <c r="CC12" s="172" t="s">
        <v>289</v>
      </c>
      <c r="CD12" s="172"/>
      <c r="CE12" s="172"/>
      <c r="ER12" s="69"/>
      <c r="ES12" s="69"/>
      <c r="ET12" s="69"/>
      <c r="EU12" s="69"/>
      <c r="EX12" s="69" t="s">
        <v>333</v>
      </c>
      <c r="EZ12" s="184"/>
      <c r="FA12" s="185"/>
      <c r="FB12" s="185"/>
      <c r="FC12" s="185"/>
      <c r="FD12" s="185"/>
      <c r="FE12" s="185"/>
      <c r="FF12" s="185"/>
      <c r="FG12" s="185"/>
      <c r="FH12" s="185"/>
      <c r="FI12" s="185"/>
      <c r="FJ12" s="185"/>
      <c r="FK12" s="186"/>
    </row>
    <row r="13" spans="1:167" s="57" customFormat="1" ht="10.5" customHeight="1" x14ac:dyDescent="0.2">
      <c r="A13" s="57" t="s">
        <v>332</v>
      </c>
      <c r="AO13" s="280"/>
      <c r="AP13" s="280"/>
      <c r="AQ13" s="280"/>
      <c r="AR13" s="280"/>
      <c r="AS13" s="280"/>
      <c r="AT13" s="280"/>
      <c r="AU13" s="280"/>
      <c r="AV13" s="280"/>
      <c r="AW13" s="280"/>
      <c r="AX13" s="280"/>
      <c r="AY13" s="280"/>
      <c r="AZ13" s="280"/>
      <c r="BA13" s="280"/>
      <c r="BB13" s="280"/>
      <c r="BC13" s="280"/>
      <c r="BD13" s="280"/>
      <c r="BE13" s="280"/>
      <c r="BF13" s="280"/>
      <c r="BG13" s="280"/>
      <c r="BH13" s="280"/>
      <c r="BI13" s="280"/>
      <c r="BJ13" s="280"/>
      <c r="BK13" s="280"/>
      <c r="BL13" s="280"/>
      <c r="BM13" s="280"/>
      <c r="BN13" s="280"/>
      <c r="BO13" s="280"/>
      <c r="BP13" s="280"/>
      <c r="BQ13" s="280"/>
      <c r="BR13" s="280"/>
      <c r="BS13" s="280"/>
      <c r="BT13" s="280"/>
      <c r="BU13" s="280"/>
      <c r="BV13" s="280"/>
      <c r="BW13" s="280"/>
      <c r="BX13" s="280"/>
      <c r="BY13" s="280"/>
      <c r="BZ13" s="280"/>
      <c r="CA13" s="280"/>
      <c r="CB13" s="280"/>
      <c r="CC13" s="280"/>
      <c r="CD13" s="280"/>
      <c r="CE13" s="280"/>
      <c r="CF13" s="280"/>
      <c r="CG13" s="280"/>
      <c r="CH13" s="280"/>
      <c r="CI13" s="280"/>
      <c r="CJ13" s="280"/>
      <c r="CK13" s="280"/>
      <c r="CL13" s="280"/>
      <c r="CM13" s="280"/>
      <c r="CN13" s="280"/>
      <c r="CO13" s="280"/>
      <c r="CP13" s="280"/>
      <c r="CQ13" s="280"/>
      <c r="CR13" s="280"/>
      <c r="CS13" s="280"/>
      <c r="CT13" s="280"/>
      <c r="CU13" s="280"/>
      <c r="CV13" s="280"/>
      <c r="CW13" s="280"/>
      <c r="CX13" s="280"/>
      <c r="CY13" s="280"/>
      <c r="CZ13" s="280"/>
      <c r="DA13" s="280"/>
      <c r="DB13" s="280"/>
      <c r="DC13" s="280"/>
      <c r="DD13" s="280"/>
      <c r="DE13" s="280"/>
      <c r="DF13" s="280"/>
      <c r="DG13" s="280"/>
      <c r="DH13" s="280"/>
      <c r="DI13" s="280"/>
      <c r="DJ13" s="280"/>
      <c r="DK13" s="280"/>
      <c r="DL13" s="280"/>
      <c r="DM13" s="280"/>
      <c r="DN13" s="280"/>
      <c r="DO13" s="280"/>
      <c r="DP13" s="280"/>
      <c r="DQ13" s="280"/>
      <c r="DR13" s="280"/>
      <c r="DS13" s="280"/>
      <c r="DT13" s="280"/>
      <c r="DU13" s="280"/>
      <c r="DV13" s="280"/>
      <c r="DW13" s="280"/>
      <c r="DX13" s="280"/>
      <c r="DY13" s="280"/>
      <c r="DZ13" s="280"/>
      <c r="EA13" s="280"/>
      <c r="EB13" s="280"/>
      <c r="EC13" s="280"/>
      <c r="ED13" s="280"/>
      <c r="EE13" s="280"/>
      <c r="EF13" s="280"/>
      <c r="EG13" s="280"/>
      <c r="EH13" s="280"/>
      <c r="EI13" s="280"/>
      <c r="EJ13" s="280"/>
      <c r="EK13" s="280"/>
      <c r="EL13" s="280"/>
      <c r="ER13" s="69"/>
      <c r="ES13" s="69"/>
      <c r="ET13" s="69"/>
      <c r="EU13" s="69"/>
      <c r="EX13" s="69"/>
      <c r="EZ13" s="190"/>
      <c r="FA13" s="191"/>
      <c r="FB13" s="191"/>
      <c r="FC13" s="191"/>
      <c r="FD13" s="191"/>
      <c r="FE13" s="191"/>
      <c r="FF13" s="191"/>
      <c r="FG13" s="191"/>
      <c r="FH13" s="191"/>
      <c r="FI13" s="191"/>
      <c r="FJ13" s="191"/>
      <c r="FK13" s="192"/>
    </row>
    <row r="14" spans="1:167" s="57" customFormat="1" ht="10.5" customHeight="1" x14ac:dyDescent="0.2">
      <c r="A14" s="57" t="s">
        <v>331</v>
      </c>
      <c r="B14" s="80"/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0"/>
      <c r="Z14" s="80"/>
      <c r="AA14" s="80"/>
      <c r="AB14" s="80"/>
      <c r="AC14" s="80"/>
      <c r="AD14" s="80"/>
      <c r="AE14" s="80"/>
      <c r="AF14" s="80"/>
      <c r="AG14" s="80"/>
      <c r="AH14" s="80"/>
      <c r="AI14" s="80"/>
      <c r="AJ14" s="80"/>
      <c r="AK14" s="80"/>
      <c r="AL14" s="80"/>
      <c r="AO14" s="274"/>
      <c r="AP14" s="274"/>
      <c r="AQ14" s="274"/>
      <c r="AR14" s="274"/>
      <c r="AS14" s="274"/>
      <c r="AT14" s="274"/>
      <c r="AU14" s="274"/>
      <c r="AV14" s="274"/>
      <c r="AW14" s="274"/>
      <c r="AX14" s="274"/>
      <c r="AY14" s="274"/>
      <c r="AZ14" s="274"/>
      <c r="BA14" s="274"/>
      <c r="BB14" s="274"/>
      <c r="BC14" s="274"/>
      <c r="BD14" s="274"/>
      <c r="BE14" s="274"/>
      <c r="BF14" s="274"/>
      <c r="BG14" s="274"/>
      <c r="BH14" s="274"/>
      <c r="BI14" s="274"/>
      <c r="BJ14" s="274"/>
      <c r="BK14" s="274"/>
      <c r="BL14" s="274"/>
      <c r="BM14" s="274"/>
      <c r="BN14" s="274"/>
      <c r="BO14" s="274"/>
      <c r="BP14" s="274"/>
      <c r="BQ14" s="274"/>
      <c r="BR14" s="274"/>
      <c r="BS14" s="274"/>
      <c r="BT14" s="274"/>
      <c r="BU14" s="274"/>
      <c r="BV14" s="274"/>
      <c r="BW14" s="274"/>
      <c r="BX14" s="274"/>
      <c r="BY14" s="274"/>
      <c r="BZ14" s="274"/>
      <c r="CA14" s="274"/>
      <c r="CB14" s="274"/>
      <c r="CC14" s="274"/>
      <c r="CD14" s="274"/>
      <c r="CE14" s="274"/>
      <c r="CF14" s="274"/>
      <c r="CG14" s="274"/>
      <c r="CH14" s="274"/>
      <c r="CI14" s="274"/>
      <c r="CJ14" s="274"/>
      <c r="CK14" s="274"/>
      <c r="CL14" s="274"/>
      <c r="CM14" s="274"/>
      <c r="CN14" s="274"/>
      <c r="CO14" s="274"/>
      <c r="CP14" s="274"/>
      <c r="CQ14" s="274"/>
      <c r="CR14" s="274"/>
      <c r="CS14" s="274"/>
      <c r="CT14" s="274"/>
      <c r="CU14" s="274"/>
      <c r="CV14" s="274"/>
      <c r="CW14" s="274"/>
      <c r="CX14" s="274"/>
      <c r="CY14" s="274"/>
      <c r="CZ14" s="274"/>
      <c r="DA14" s="274"/>
      <c r="DB14" s="274"/>
      <c r="DC14" s="274"/>
      <c r="DD14" s="274"/>
      <c r="DE14" s="274"/>
      <c r="DF14" s="274"/>
      <c r="DG14" s="274"/>
      <c r="DH14" s="274"/>
      <c r="DI14" s="274"/>
      <c r="DJ14" s="274"/>
      <c r="DK14" s="274"/>
      <c r="DL14" s="274"/>
      <c r="DM14" s="274"/>
      <c r="DN14" s="274"/>
      <c r="DO14" s="274"/>
      <c r="DP14" s="274"/>
      <c r="DQ14" s="274"/>
      <c r="DR14" s="274"/>
      <c r="DS14" s="274"/>
      <c r="DT14" s="274"/>
      <c r="DU14" s="274"/>
      <c r="DV14" s="274"/>
      <c r="DW14" s="274"/>
      <c r="DX14" s="274"/>
      <c r="DY14" s="274"/>
      <c r="DZ14" s="274"/>
      <c r="EA14" s="274"/>
      <c r="EB14" s="274"/>
      <c r="EC14" s="274"/>
      <c r="ED14" s="274"/>
      <c r="EE14" s="274"/>
      <c r="EF14" s="274"/>
      <c r="EG14" s="274"/>
      <c r="EH14" s="274"/>
      <c r="EI14" s="274"/>
      <c r="EJ14" s="274"/>
      <c r="EK14" s="274"/>
      <c r="EL14" s="274"/>
      <c r="ER14" s="69"/>
      <c r="ES14" s="69"/>
      <c r="ET14" s="69"/>
      <c r="EU14" s="69"/>
      <c r="EX14" s="69" t="s">
        <v>322</v>
      </c>
      <c r="EZ14" s="193"/>
      <c r="FA14" s="176"/>
      <c r="FB14" s="176"/>
      <c r="FC14" s="176"/>
      <c r="FD14" s="176"/>
      <c r="FE14" s="176"/>
      <c r="FF14" s="176"/>
      <c r="FG14" s="176"/>
      <c r="FH14" s="176"/>
      <c r="FI14" s="176"/>
      <c r="FJ14" s="176"/>
      <c r="FK14" s="194"/>
    </row>
    <row r="15" spans="1:167" s="57" customFormat="1" ht="3" customHeight="1" thickBot="1" x14ac:dyDescent="0.25">
      <c r="A15" s="80"/>
      <c r="B15" s="80"/>
      <c r="C15" s="80"/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80"/>
      <c r="X15" s="80"/>
      <c r="Y15" s="80"/>
      <c r="Z15" s="80"/>
      <c r="AA15" s="80"/>
      <c r="AB15" s="80"/>
      <c r="AC15" s="80"/>
      <c r="AD15" s="80"/>
      <c r="AE15" s="80"/>
      <c r="AF15" s="80"/>
      <c r="AG15" s="80"/>
      <c r="AH15" s="80"/>
      <c r="AI15" s="80"/>
      <c r="AJ15" s="80"/>
      <c r="AK15" s="80"/>
      <c r="AL15" s="80"/>
      <c r="AM15" s="80"/>
      <c r="AN15" s="80"/>
      <c r="AO15" s="80"/>
      <c r="AP15" s="80"/>
      <c r="AQ15" s="80"/>
      <c r="AR15" s="80"/>
      <c r="AX15" s="80"/>
      <c r="AY15" s="80"/>
      <c r="AZ15" s="80"/>
      <c r="BA15" s="80"/>
      <c r="BB15" s="80"/>
      <c r="BC15" s="80"/>
      <c r="BD15" s="80"/>
      <c r="BE15" s="80"/>
      <c r="BF15" s="80"/>
      <c r="BG15" s="80"/>
      <c r="BH15" s="80"/>
      <c r="BI15" s="80"/>
      <c r="BJ15" s="80"/>
      <c r="BK15" s="80"/>
      <c r="BL15" s="80"/>
      <c r="BM15" s="80"/>
      <c r="BN15" s="80"/>
      <c r="BO15" s="80"/>
      <c r="BP15" s="80"/>
      <c r="BQ15" s="80"/>
      <c r="BR15" s="80"/>
      <c r="BS15" s="80"/>
      <c r="BT15" s="80"/>
      <c r="BU15" s="80"/>
      <c r="BV15" s="80"/>
      <c r="BW15" s="80"/>
      <c r="BX15" s="80"/>
      <c r="BY15" s="80"/>
      <c r="BZ15" s="80"/>
      <c r="CA15" s="80"/>
      <c r="CB15" s="80"/>
      <c r="CC15" s="80"/>
      <c r="CD15" s="80"/>
      <c r="CE15" s="80"/>
      <c r="CF15" s="80"/>
      <c r="CG15" s="80"/>
      <c r="CH15" s="80"/>
      <c r="CI15" s="80"/>
      <c r="CJ15" s="80"/>
      <c r="CK15" s="80"/>
      <c r="CL15" s="80"/>
      <c r="CM15" s="80"/>
      <c r="CN15" s="80"/>
      <c r="CO15" s="80"/>
      <c r="CP15" s="80"/>
      <c r="CQ15" s="80"/>
      <c r="CR15" s="80"/>
      <c r="CS15" s="80"/>
      <c r="CT15" s="80"/>
      <c r="CU15" s="80"/>
      <c r="CV15" s="80"/>
      <c r="CW15" s="80"/>
      <c r="CX15" s="80"/>
      <c r="CY15" s="80"/>
      <c r="CZ15" s="80"/>
      <c r="DA15" s="80"/>
      <c r="DB15" s="80"/>
      <c r="DC15" s="80"/>
      <c r="DD15" s="80"/>
      <c r="DE15" s="80"/>
      <c r="DF15" s="80"/>
      <c r="DG15" s="80"/>
      <c r="DH15" s="80"/>
      <c r="DI15" s="80"/>
      <c r="DJ15" s="80"/>
      <c r="DK15" s="80"/>
      <c r="DL15" s="80"/>
      <c r="DM15" s="80"/>
      <c r="DN15" s="80"/>
      <c r="DO15" s="80"/>
      <c r="DP15" s="80"/>
      <c r="DQ15" s="80"/>
      <c r="DR15" s="80"/>
      <c r="DS15" s="80"/>
      <c r="DT15" s="80"/>
      <c r="DU15" s="80"/>
      <c r="DV15" s="80"/>
      <c r="DW15" s="80"/>
      <c r="DX15" s="80"/>
      <c r="DY15" s="80"/>
      <c r="DZ15" s="80"/>
      <c r="EA15" s="80"/>
      <c r="EB15" s="80"/>
      <c r="EC15" s="80"/>
      <c r="ED15" s="80"/>
      <c r="EE15" s="80"/>
      <c r="EF15" s="80"/>
      <c r="EG15" s="80"/>
      <c r="EH15" s="80"/>
      <c r="EI15" s="80"/>
      <c r="ER15" s="69"/>
      <c r="ES15" s="69"/>
      <c r="ET15" s="69"/>
      <c r="EU15" s="69"/>
      <c r="EX15" s="69"/>
      <c r="EZ15" s="190"/>
      <c r="FA15" s="191"/>
      <c r="FB15" s="191"/>
      <c r="FC15" s="191"/>
      <c r="FD15" s="191"/>
      <c r="FE15" s="191"/>
      <c r="FF15" s="191"/>
      <c r="FG15" s="191"/>
      <c r="FH15" s="191"/>
      <c r="FI15" s="191"/>
      <c r="FJ15" s="191"/>
      <c r="FK15" s="192"/>
    </row>
    <row r="16" spans="1:167" s="57" customFormat="1" ht="10.5" customHeight="1" x14ac:dyDescent="0.2">
      <c r="A16" s="80"/>
      <c r="B16" s="80"/>
      <c r="C16" s="80"/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80"/>
      <c r="X16" s="80"/>
      <c r="Y16" s="80"/>
      <c r="Z16" s="80"/>
      <c r="AA16" s="80"/>
      <c r="AB16" s="80"/>
      <c r="AC16" s="80"/>
      <c r="AD16" s="80"/>
      <c r="AE16" s="80"/>
      <c r="AF16" s="80"/>
      <c r="AG16" s="80"/>
      <c r="AH16" s="80"/>
      <c r="AI16" s="80"/>
      <c r="AJ16" s="80"/>
      <c r="AK16" s="80"/>
      <c r="AL16" s="80"/>
      <c r="AN16" s="80"/>
      <c r="AO16" s="86" t="s">
        <v>330</v>
      </c>
      <c r="AP16" s="80"/>
      <c r="AQ16" s="80"/>
      <c r="AR16" s="80"/>
      <c r="AY16" s="214"/>
      <c r="AZ16" s="215"/>
      <c r="BA16" s="215"/>
      <c r="BB16" s="215"/>
      <c r="BC16" s="215"/>
      <c r="BD16" s="215"/>
      <c r="BE16" s="215"/>
      <c r="BF16" s="215"/>
      <c r="BG16" s="215"/>
      <c r="BH16" s="215"/>
      <c r="BI16" s="215"/>
      <c r="BJ16" s="215"/>
      <c r="BK16" s="215"/>
      <c r="BL16" s="215"/>
      <c r="BM16" s="215"/>
      <c r="BN16" s="215"/>
      <c r="BO16" s="215"/>
      <c r="BP16" s="215"/>
      <c r="BQ16" s="215"/>
      <c r="BR16" s="215"/>
      <c r="BS16" s="215"/>
      <c r="BT16" s="215"/>
      <c r="BU16" s="215"/>
      <c r="BV16" s="215"/>
      <c r="BW16" s="215"/>
      <c r="BX16" s="215"/>
      <c r="BY16" s="215"/>
      <c r="BZ16" s="216"/>
      <c r="DK16" s="80"/>
      <c r="DL16" s="80"/>
      <c r="DM16" s="80"/>
      <c r="DN16" s="80"/>
      <c r="DO16" s="80"/>
      <c r="DP16" s="80"/>
      <c r="DQ16" s="80"/>
      <c r="DR16" s="80"/>
      <c r="DS16" s="80"/>
      <c r="DT16" s="80"/>
      <c r="DU16" s="80"/>
      <c r="DV16" s="80"/>
      <c r="DW16" s="80"/>
      <c r="DX16" s="80"/>
      <c r="DY16" s="80"/>
      <c r="DZ16" s="80"/>
      <c r="EA16" s="80"/>
      <c r="EB16" s="80"/>
      <c r="EC16" s="80"/>
      <c r="ED16" s="80"/>
      <c r="EE16" s="80"/>
      <c r="EF16" s="80"/>
      <c r="EG16" s="80"/>
      <c r="EH16" s="80"/>
      <c r="EI16" s="80"/>
      <c r="ER16" s="69"/>
      <c r="ES16" s="69"/>
      <c r="ET16" s="69"/>
      <c r="EU16" s="69"/>
      <c r="EX16" s="69" t="s">
        <v>329</v>
      </c>
      <c r="EZ16" s="281"/>
      <c r="FA16" s="282"/>
      <c r="FB16" s="282"/>
      <c r="FC16" s="282"/>
      <c r="FD16" s="282"/>
      <c r="FE16" s="282"/>
      <c r="FF16" s="282"/>
      <c r="FG16" s="282"/>
      <c r="FH16" s="282"/>
      <c r="FI16" s="282"/>
      <c r="FJ16" s="282"/>
      <c r="FK16" s="283"/>
    </row>
    <row r="17" spans="1:167" s="57" customFormat="1" ht="3" customHeight="1" thickBot="1" x14ac:dyDescent="0.25">
      <c r="A17" s="80"/>
      <c r="B17" s="80"/>
      <c r="C17" s="80"/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0"/>
      <c r="AA17" s="80"/>
      <c r="AB17" s="80"/>
      <c r="AC17" s="80"/>
      <c r="AD17" s="80"/>
      <c r="AE17" s="80"/>
      <c r="AF17" s="80"/>
      <c r="AG17" s="80"/>
      <c r="AH17" s="80"/>
      <c r="AI17" s="80"/>
      <c r="AJ17" s="80"/>
      <c r="AK17" s="80"/>
      <c r="AL17" s="80"/>
      <c r="AM17" s="80"/>
      <c r="AN17" s="80"/>
      <c r="AO17" s="80"/>
      <c r="AP17" s="80"/>
      <c r="AQ17" s="80"/>
      <c r="AR17" s="80"/>
      <c r="AY17" s="217"/>
      <c r="AZ17" s="218"/>
      <c r="BA17" s="218"/>
      <c r="BB17" s="218"/>
      <c r="BC17" s="218"/>
      <c r="BD17" s="218"/>
      <c r="BE17" s="218"/>
      <c r="BF17" s="218"/>
      <c r="BG17" s="218"/>
      <c r="BH17" s="218"/>
      <c r="BI17" s="218"/>
      <c r="BJ17" s="218"/>
      <c r="BK17" s="218"/>
      <c r="BL17" s="218"/>
      <c r="BM17" s="218"/>
      <c r="BN17" s="218"/>
      <c r="BO17" s="218"/>
      <c r="BP17" s="218"/>
      <c r="BQ17" s="218"/>
      <c r="BR17" s="218"/>
      <c r="BS17" s="218"/>
      <c r="BT17" s="218"/>
      <c r="BU17" s="218"/>
      <c r="BV17" s="218"/>
      <c r="BW17" s="218"/>
      <c r="BX17" s="218"/>
      <c r="BY17" s="218"/>
      <c r="BZ17" s="219"/>
      <c r="DK17" s="80"/>
      <c r="DL17" s="80"/>
      <c r="DM17" s="80"/>
      <c r="DN17" s="80"/>
      <c r="DO17" s="80"/>
      <c r="DP17" s="80"/>
      <c r="DQ17" s="80"/>
      <c r="DR17" s="80"/>
      <c r="DS17" s="80"/>
      <c r="DT17" s="80"/>
      <c r="DU17" s="80"/>
      <c r="DV17" s="80"/>
      <c r="DW17" s="80"/>
      <c r="DX17" s="80"/>
      <c r="DY17" s="80"/>
      <c r="DZ17" s="80"/>
      <c r="EA17" s="80"/>
      <c r="EB17" s="80"/>
      <c r="EC17" s="80"/>
      <c r="ED17" s="80"/>
      <c r="EE17" s="80"/>
      <c r="EF17" s="80"/>
      <c r="EG17" s="80"/>
      <c r="EH17" s="80"/>
      <c r="EI17" s="80"/>
      <c r="ER17" s="69"/>
      <c r="ES17" s="69"/>
      <c r="ET17" s="69"/>
      <c r="EU17" s="69"/>
      <c r="EX17" s="69"/>
      <c r="EZ17" s="193"/>
      <c r="FA17" s="176"/>
      <c r="FB17" s="176"/>
      <c r="FC17" s="176"/>
      <c r="FD17" s="176"/>
      <c r="FE17" s="176"/>
      <c r="FF17" s="176"/>
      <c r="FG17" s="176"/>
      <c r="FH17" s="176"/>
      <c r="FI17" s="176"/>
      <c r="FJ17" s="176"/>
      <c r="FK17" s="194"/>
    </row>
    <row r="18" spans="1:167" s="57" customFormat="1" ht="10.5" customHeight="1" x14ac:dyDescent="0.2">
      <c r="A18" s="57" t="s">
        <v>328</v>
      </c>
      <c r="B18" s="80"/>
      <c r="C18" s="80"/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80"/>
      <c r="X18" s="80"/>
      <c r="Y18" s="80"/>
      <c r="Z18" s="80"/>
      <c r="AA18" s="80"/>
      <c r="AB18" s="80"/>
      <c r="AC18" s="80"/>
      <c r="AD18" s="80"/>
      <c r="AE18" s="80"/>
      <c r="AO18" s="243"/>
      <c r="AP18" s="243"/>
      <c r="AQ18" s="243"/>
      <c r="AR18" s="243"/>
      <c r="AS18" s="243"/>
      <c r="AT18" s="243"/>
      <c r="AU18" s="243"/>
      <c r="AV18" s="243"/>
      <c r="AW18" s="243"/>
      <c r="AX18" s="243"/>
      <c r="AY18" s="243"/>
      <c r="AZ18" s="243"/>
      <c r="BA18" s="243"/>
      <c r="BB18" s="243"/>
      <c r="BC18" s="243"/>
      <c r="BD18" s="243"/>
      <c r="BE18" s="243"/>
      <c r="BF18" s="243"/>
      <c r="BG18" s="243"/>
      <c r="BH18" s="243"/>
      <c r="BI18" s="243"/>
      <c r="BJ18" s="243"/>
      <c r="BK18" s="243"/>
      <c r="BL18" s="243"/>
      <c r="BM18" s="243"/>
      <c r="BN18" s="243"/>
      <c r="BO18" s="243"/>
      <c r="BP18" s="243"/>
      <c r="BQ18" s="243"/>
      <c r="BR18" s="243"/>
      <c r="BS18" s="243"/>
      <c r="BT18" s="243"/>
      <c r="BU18" s="243"/>
      <c r="BV18" s="243"/>
      <c r="BW18" s="243"/>
      <c r="BX18" s="243"/>
      <c r="BY18" s="243"/>
      <c r="BZ18" s="243"/>
      <c r="CA18" s="243"/>
      <c r="CB18" s="243"/>
      <c r="CC18" s="243"/>
      <c r="CD18" s="243"/>
      <c r="CE18" s="243"/>
      <c r="CF18" s="243"/>
      <c r="CG18" s="243"/>
      <c r="CH18" s="243"/>
      <c r="CI18" s="243"/>
      <c r="CJ18" s="243"/>
      <c r="CK18" s="243"/>
      <c r="CL18" s="243"/>
      <c r="CM18" s="243"/>
      <c r="CN18" s="243"/>
      <c r="CO18" s="243"/>
      <c r="CP18" s="243"/>
      <c r="CQ18" s="243"/>
      <c r="CR18" s="243"/>
      <c r="CS18" s="243"/>
      <c r="CT18" s="243"/>
      <c r="CU18" s="243"/>
      <c r="CV18" s="243"/>
      <c r="CW18" s="243"/>
      <c r="CX18" s="243"/>
      <c r="CY18" s="243"/>
      <c r="CZ18" s="243"/>
      <c r="DA18" s="243"/>
      <c r="DB18" s="243"/>
      <c r="DC18" s="243"/>
      <c r="DD18" s="243"/>
      <c r="DE18" s="243"/>
      <c r="DF18" s="243"/>
      <c r="DG18" s="243"/>
      <c r="DH18" s="243"/>
      <c r="DI18" s="243"/>
      <c r="DJ18" s="243"/>
      <c r="DK18" s="243"/>
      <c r="DL18" s="243"/>
      <c r="DM18" s="243"/>
      <c r="DN18" s="243"/>
      <c r="DO18" s="243"/>
      <c r="DP18" s="243"/>
      <c r="DQ18" s="243"/>
      <c r="DR18" s="243"/>
      <c r="DS18" s="243"/>
      <c r="DT18" s="243"/>
      <c r="DU18" s="243"/>
      <c r="DV18" s="243"/>
      <c r="DW18" s="243"/>
      <c r="DX18" s="243"/>
      <c r="DY18" s="243"/>
      <c r="DZ18" s="243"/>
      <c r="EA18" s="243"/>
      <c r="EB18" s="243"/>
      <c r="EC18" s="243"/>
      <c r="ED18" s="243"/>
      <c r="EE18" s="243"/>
      <c r="EF18" s="243"/>
      <c r="EG18" s="243"/>
      <c r="EH18" s="243"/>
      <c r="EI18" s="243"/>
      <c r="EJ18" s="243"/>
      <c r="EK18" s="243"/>
      <c r="EL18" s="243"/>
      <c r="ER18" s="69"/>
      <c r="ES18" s="69"/>
      <c r="ET18" s="69"/>
      <c r="EU18" s="69"/>
      <c r="EX18" s="71" t="s">
        <v>327</v>
      </c>
      <c r="EZ18" s="184"/>
      <c r="FA18" s="185"/>
      <c r="FB18" s="185"/>
      <c r="FC18" s="185"/>
      <c r="FD18" s="185"/>
      <c r="FE18" s="185"/>
      <c r="FF18" s="185"/>
      <c r="FG18" s="185"/>
      <c r="FH18" s="185"/>
      <c r="FI18" s="185"/>
      <c r="FJ18" s="185"/>
      <c r="FK18" s="186"/>
    </row>
    <row r="19" spans="1:167" s="57" customFormat="1" ht="10.5" customHeight="1" x14ac:dyDescent="0.2">
      <c r="A19" s="57" t="s">
        <v>324</v>
      </c>
      <c r="AO19" s="242"/>
      <c r="AP19" s="242"/>
      <c r="AQ19" s="242"/>
      <c r="AR19" s="242"/>
      <c r="AS19" s="242"/>
      <c r="AT19" s="242"/>
      <c r="AU19" s="242"/>
      <c r="AV19" s="242"/>
      <c r="AW19" s="242"/>
      <c r="AX19" s="242"/>
      <c r="AY19" s="242"/>
      <c r="AZ19" s="242"/>
      <c r="BA19" s="242"/>
      <c r="BB19" s="242"/>
      <c r="BC19" s="242"/>
      <c r="BD19" s="242"/>
      <c r="BE19" s="242"/>
      <c r="BF19" s="242"/>
      <c r="BG19" s="242"/>
      <c r="BH19" s="242"/>
      <c r="BI19" s="242"/>
      <c r="BJ19" s="242"/>
      <c r="BK19" s="242"/>
      <c r="BL19" s="242"/>
      <c r="BM19" s="242"/>
      <c r="BN19" s="242"/>
      <c r="BO19" s="242"/>
      <c r="BP19" s="242"/>
      <c r="BQ19" s="242"/>
      <c r="BR19" s="242"/>
      <c r="BS19" s="242"/>
      <c r="BT19" s="242"/>
      <c r="BU19" s="242"/>
      <c r="BV19" s="242"/>
      <c r="BW19" s="242"/>
      <c r="BX19" s="242"/>
      <c r="BY19" s="242"/>
      <c r="BZ19" s="242"/>
      <c r="CA19" s="242"/>
      <c r="CB19" s="242"/>
      <c r="CC19" s="242"/>
      <c r="CD19" s="242"/>
      <c r="CE19" s="242"/>
      <c r="CF19" s="242"/>
      <c r="CG19" s="242"/>
      <c r="CH19" s="242"/>
      <c r="CI19" s="242"/>
      <c r="CJ19" s="242"/>
      <c r="CK19" s="242"/>
      <c r="CL19" s="242"/>
      <c r="CM19" s="242"/>
      <c r="CN19" s="242"/>
      <c r="CO19" s="242"/>
      <c r="CP19" s="242"/>
      <c r="CQ19" s="242"/>
      <c r="CR19" s="242"/>
      <c r="CS19" s="242"/>
      <c r="CT19" s="242"/>
      <c r="CU19" s="242"/>
      <c r="CV19" s="242"/>
      <c r="CW19" s="242"/>
      <c r="CX19" s="242"/>
      <c r="CY19" s="242"/>
      <c r="CZ19" s="242"/>
      <c r="DA19" s="242"/>
      <c r="DB19" s="242"/>
      <c r="DC19" s="242"/>
      <c r="DD19" s="242"/>
      <c r="DE19" s="242"/>
      <c r="DF19" s="242"/>
      <c r="DG19" s="242"/>
      <c r="DH19" s="242"/>
      <c r="DI19" s="242"/>
      <c r="DJ19" s="242"/>
      <c r="DK19" s="242"/>
      <c r="DL19" s="242"/>
      <c r="DM19" s="242"/>
      <c r="DN19" s="242"/>
      <c r="DO19" s="242"/>
      <c r="DP19" s="242"/>
      <c r="DQ19" s="242"/>
      <c r="DR19" s="242"/>
      <c r="DS19" s="242"/>
      <c r="DT19" s="242"/>
      <c r="DU19" s="242"/>
      <c r="DV19" s="242"/>
      <c r="DW19" s="242"/>
      <c r="DX19" s="242"/>
      <c r="DY19" s="242"/>
      <c r="DZ19" s="242"/>
      <c r="EA19" s="242"/>
      <c r="EB19" s="242"/>
      <c r="EC19" s="242"/>
      <c r="ED19" s="242"/>
      <c r="EE19" s="242"/>
      <c r="EF19" s="242"/>
      <c r="EG19" s="242"/>
      <c r="EH19" s="242"/>
      <c r="EI19" s="242"/>
      <c r="EJ19" s="242"/>
      <c r="EK19" s="242"/>
      <c r="EL19" s="242"/>
      <c r="ER19" s="69"/>
      <c r="ES19" s="69"/>
      <c r="ET19" s="69"/>
      <c r="EU19" s="69"/>
      <c r="EX19" s="69"/>
      <c r="EZ19" s="190"/>
      <c r="FA19" s="191"/>
      <c r="FB19" s="191"/>
      <c r="FC19" s="191"/>
      <c r="FD19" s="191"/>
      <c r="FE19" s="191"/>
      <c r="FF19" s="191"/>
      <c r="FG19" s="191"/>
      <c r="FH19" s="191"/>
      <c r="FI19" s="191"/>
      <c r="FJ19" s="191"/>
      <c r="FK19" s="192"/>
    </row>
    <row r="20" spans="1:167" s="57" customFormat="1" ht="10.5" customHeight="1" x14ac:dyDescent="0.2">
      <c r="A20" s="57" t="s">
        <v>326</v>
      </c>
      <c r="AO20" s="243"/>
      <c r="AP20" s="243"/>
      <c r="AQ20" s="243"/>
      <c r="AR20" s="243"/>
      <c r="AS20" s="243"/>
      <c r="AT20" s="243"/>
      <c r="AU20" s="243"/>
      <c r="AV20" s="243"/>
      <c r="AW20" s="243"/>
      <c r="AX20" s="243"/>
      <c r="AY20" s="243"/>
      <c r="AZ20" s="243"/>
      <c r="BA20" s="243"/>
      <c r="BB20" s="243"/>
      <c r="BC20" s="243"/>
      <c r="BD20" s="243"/>
      <c r="BE20" s="243"/>
      <c r="BF20" s="243"/>
      <c r="BG20" s="243"/>
      <c r="BH20" s="243"/>
      <c r="BI20" s="243"/>
      <c r="BJ20" s="243"/>
      <c r="BK20" s="243"/>
      <c r="BL20" s="243"/>
      <c r="BM20" s="243"/>
      <c r="BN20" s="243"/>
      <c r="BO20" s="243"/>
      <c r="BP20" s="243"/>
      <c r="BQ20" s="243"/>
      <c r="BR20" s="243"/>
      <c r="BS20" s="243"/>
      <c r="BT20" s="243"/>
      <c r="BU20" s="243"/>
      <c r="BV20" s="243"/>
      <c r="BW20" s="243"/>
      <c r="BX20" s="243"/>
      <c r="BY20" s="243"/>
      <c r="BZ20" s="243"/>
      <c r="CA20" s="243"/>
      <c r="CB20" s="243"/>
      <c r="CC20" s="243"/>
      <c r="CD20" s="243"/>
      <c r="CE20" s="243"/>
      <c r="CF20" s="243"/>
      <c r="CG20" s="243"/>
      <c r="CH20" s="243"/>
      <c r="CI20" s="243"/>
      <c r="CJ20" s="243"/>
      <c r="CK20" s="243"/>
      <c r="CL20" s="243"/>
      <c r="CM20" s="243"/>
      <c r="CN20" s="243"/>
      <c r="CO20" s="243"/>
      <c r="CP20" s="243"/>
      <c r="CQ20" s="243"/>
      <c r="CR20" s="243"/>
      <c r="CS20" s="243"/>
      <c r="CT20" s="243"/>
      <c r="CU20" s="243"/>
      <c r="CV20" s="243"/>
      <c r="CW20" s="243"/>
      <c r="CX20" s="243"/>
      <c r="CY20" s="243"/>
      <c r="CZ20" s="243"/>
      <c r="DA20" s="243"/>
      <c r="DB20" s="243"/>
      <c r="DC20" s="243"/>
      <c r="DD20" s="243"/>
      <c r="DE20" s="243"/>
      <c r="DF20" s="243"/>
      <c r="DG20" s="243"/>
      <c r="DH20" s="243"/>
      <c r="DI20" s="243"/>
      <c r="DJ20" s="243"/>
      <c r="DK20" s="243"/>
      <c r="DL20" s="243"/>
      <c r="DM20" s="243"/>
      <c r="DN20" s="243"/>
      <c r="DO20" s="243"/>
      <c r="DP20" s="243"/>
      <c r="DQ20" s="243"/>
      <c r="DR20" s="243"/>
      <c r="DS20" s="243"/>
      <c r="DT20" s="243"/>
      <c r="DU20" s="243"/>
      <c r="DV20" s="243"/>
      <c r="DW20" s="243"/>
      <c r="DX20" s="243"/>
      <c r="DY20" s="243"/>
      <c r="DZ20" s="243"/>
      <c r="EA20" s="243"/>
      <c r="EB20" s="243"/>
      <c r="EC20" s="243"/>
      <c r="ED20" s="243"/>
      <c r="EE20" s="243"/>
      <c r="EF20" s="243"/>
      <c r="EG20" s="243"/>
      <c r="EH20" s="243"/>
      <c r="EI20" s="243"/>
      <c r="EJ20" s="243"/>
      <c r="EK20" s="243"/>
      <c r="EL20" s="243"/>
      <c r="ER20" s="69"/>
      <c r="ES20" s="69"/>
      <c r="ET20" s="69"/>
      <c r="EU20" s="69"/>
      <c r="EX20" s="69" t="s">
        <v>325</v>
      </c>
      <c r="EZ20" s="187"/>
      <c r="FA20" s="188"/>
      <c r="FB20" s="188"/>
      <c r="FC20" s="188"/>
      <c r="FD20" s="188"/>
      <c r="FE20" s="188"/>
      <c r="FF20" s="188"/>
      <c r="FG20" s="188"/>
      <c r="FH20" s="188"/>
      <c r="FI20" s="188"/>
      <c r="FJ20" s="188"/>
      <c r="FK20" s="189"/>
    </row>
    <row r="21" spans="1:167" s="57" customFormat="1" ht="10.5" customHeight="1" x14ac:dyDescent="0.2">
      <c r="A21" s="57" t="s">
        <v>324</v>
      </c>
      <c r="AO21" s="242"/>
      <c r="AP21" s="242"/>
      <c r="AQ21" s="242"/>
      <c r="AR21" s="242"/>
      <c r="AS21" s="242"/>
      <c r="AT21" s="242"/>
      <c r="AU21" s="242"/>
      <c r="AV21" s="242"/>
      <c r="AW21" s="242"/>
      <c r="AX21" s="242"/>
      <c r="AY21" s="242"/>
      <c r="AZ21" s="242"/>
      <c r="BA21" s="242"/>
      <c r="BB21" s="242"/>
      <c r="BC21" s="242"/>
      <c r="BD21" s="242"/>
      <c r="BE21" s="242"/>
      <c r="BF21" s="242"/>
      <c r="BG21" s="242"/>
      <c r="BH21" s="242"/>
      <c r="BI21" s="242"/>
      <c r="BJ21" s="242"/>
      <c r="BK21" s="242"/>
      <c r="BL21" s="242"/>
      <c r="BM21" s="242"/>
      <c r="BN21" s="242"/>
      <c r="BO21" s="242"/>
      <c r="BP21" s="242"/>
      <c r="BQ21" s="242"/>
      <c r="BR21" s="242"/>
      <c r="BS21" s="242"/>
      <c r="BT21" s="242"/>
      <c r="BU21" s="242"/>
      <c r="BV21" s="242"/>
      <c r="BW21" s="242"/>
      <c r="BX21" s="242"/>
      <c r="BY21" s="242"/>
      <c r="BZ21" s="242"/>
      <c r="CA21" s="242"/>
      <c r="CB21" s="242"/>
      <c r="CC21" s="242"/>
      <c r="CD21" s="242"/>
      <c r="CE21" s="242"/>
      <c r="CF21" s="242"/>
      <c r="CG21" s="242"/>
      <c r="CH21" s="242"/>
      <c r="CI21" s="242"/>
      <c r="CJ21" s="242"/>
      <c r="CK21" s="242"/>
      <c r="CL21" s="242"/>
      <c r="CM21" s="242"/>
      <c r="CN21" s="242"/>
      <c r="CO21" s="242"/>
      <c r="CP21" s="242"/>
      <c r="CQ21" s="242"/>
      <c r="CR21" s="242"/>
      <c r="CS21" s="242"/>
      <c r="CT21" s="242"/>
      <c r="CU21" s="242"/>
      <c r="CV21" s="242"/>
      <c r="CW21" s="242"/>
      <c r="CX21" s="242"/>
      <c r="CY21" s="242"/>
      <c r="CZ21" s="242"/>
      <c r="DA21" s="242"/>
      <c r="DB21" s="242"/>
      <c r="DC21" s="242"/>
      <c r="DD21" s="242"/>
      <c r="DE21" s="242"/>
      <c r="DF21" s="242"/>
      <c r="DG21" s="242"/>
      <c r="DH21" s="242"/>
      <c r="DI21" s="242"/>
      <c r="DJ21" s="242"/>
      <c r="DK21" s="242"/>
      <c r="DL21" s="242"/>
      <c r="DM21" s="242"/>
      <c r="DN21" s="242"/>
      <c r="DO21" s="242"/>
      <c r="DP21" s="242"/>
      <c r="DQ21" s="242"/>
      <c r="DR21" s="242"/>
      <c r="DS21" s="242"/>
      <c r="DT21" s="242"/>
      <c r="DU21" s="242"/>
      <c r="DV21" s="242"/>
      <c r="DW21" s="242"/>
      <c r="DX21" s="242"/>
      <c r="DY21" s="242"/>
      <c r="DZ21" s="242"/>
      <c r="EA21" s="242"/>
      <c r="EB21" s="242"/>
      <c r="EC21" s="242"/>
      <c r="ED21" s="242"/>
      <c r="EE21" s="242"/>
      <c r="EF21" s="242"/>
      <c r="EG21" s="242"/>
      <c r="EH21" s="242"/>
      <c r="EI21" s="242"/>
      <c r="EJ21" s="242"/>
      <c r="EK21" s="242"/>
      <c r="EL21" s="242"/>
      <c r="EN21" s="70"/>
      <c r="EO21" s="70"/>
      <c r="EP21" s="70"/>
      <c r="EQ21" s="70"/>
      <c r="ER21" s="71"/>
      <c r="ES21" s="71"/>
      <c r="ET21" s="71"/>
      <c r="EU21" s="71"/>
      <c r="EW21" s="70"/>
      <c r="EZ21" s="190"/>
      <c r="FA21" s="191"/>
      <c r="FB21" s="191"/>
      <c r="FC21" s="191"/>
      <c r="FD21" s="191"/>
      <c r="FE21" s="191"/>
      <c r="FF21" s="191"/>
      <c r="FG21" s="191"/>
      <c r="FH21" s="191"/>
      <c r="FI21" s="191"/>
      <c r="FJ21" s="191"/>
      <c r="FK21" s="192"/>
    </row>
    <row r="22" spans="1:167" s="57" customFormat="1" ht="10.5" customHeight="1" x14ac:dyDescent="0.2">
      <c r="A22" s="57" t="s">
        <v>323</v>
      </c>
      <c r="AO22" s="243"/>
      <c r="AP22" s="243"/>
      <c r="AQ22" s="243"/>
      <c r="AR22" s="243"/>
      <c r="AS22" s="243"/>
      <c r="AT22" s="243"/>
      <c r="AU22" s="243"/>
      <c r="AV22" s="243"/>
      <c r="AW22" s="243"/>
      <c r="AX22" s="243"/>
      <c r="AY22" s="243"/>
      <c r="AZ22" s="243"/>
      <c r="BA22" s="243"/>
      <c r="BB22" s="243"/>
      <c r="BC22" s="243"/>
      <c r="BD22" s="243"/>
      <c r="BE22" s="243"/>
      <c r="BF22" s="243"/>
      <c r="BG22" s="243"/>
      <c r="BH22" s="243"/>
      <c r="BI22" s="243"/>
      <c r="BJ22" s="243"/>
      <c r="BK22" s="243"/>
      <c r="BL22" s="243"/>
      <c r="BM22" s="243"/>
      <c r="BN22" s="243"/>
      <c r="BO22" s="243"/>
      <c r="BP22" s="243"/>
      <c r="BQ22" s="243"/>
      <c r="BR22" s="243"/>
      <c r="BS22" s="243"/>
      <c r="BT22" s="243"/>
      <c r="BU22" s="243"/>
      <c r="BV22" s="243"/>
      <c r="BW22" s="243"/>
      <c r="BX22" s="243"/>
      <c r="BY22" s="243"/>
      <c r="BZ22" s="243"/>
      <c r="CA22" s="243"/>
      <c r="CB22" s="243"/>
      <c r="CC22" s="243"/>
      <c r="CD22" s="243"/>
      <c r="CE22" s="243"/>
      <c r="CF22" s="243"/>
      <c r="CG22" s="243"/>
      <c r="CH22" s="243"/>
      <c r="CI22" s="243"/>
      <c r="CJ22" s="243"/>
      <c r="CK22" s="243"/>
      <c r="CL22" s="243"/>
      <c r="CM22" s="243"/>
      <c r="CN22" s="243"/>
      <c r="CO22" s="243"/>
      <c r="CP22" s="243"/>
      <c r="CQ22" s="243"/>
      <c r="CR22" s="243"/>
      <c r="CS22" s="243"/>
      <c r="CT22" s="243"/>
      <c r="CU22" s="243"/>
      <c r="CV22" s="243"/>
      <c r="CW22" s="243"/>
      <c r="CX22" s="243"/>
      <c r="CY22" s="243"/>
      <c r="CZ22" s="243"/>
      <c r="DA22" s="243"/>
      <c r="DB22" s="243"/>
      <c r="DC22" s="243"/>
      <c r="DD22" s="243"/>
      <c r="DE22" s="243"/>
      <c r="DF22" s="243"/>
      <c r="DG22" s="243"/>
      <c r="DH22" s="243"/>
      <c r="DI22" s="243"/>
      <c r="DJ22" s="243"/>
      <c r="DK22" s="243"/>
      <c r="DL22" s="243"/>
      <c r="DM22" s="243"/>
      <c r="DN22" s="243"/>
      <c r="DO22" s="243"/>
      <c r="DP22" s="243"/>
      <c r="DQ22" s="243"/>
      <c r="DR22" s="243"/>
      <c r="DS22" s="243"/>
      <c r="DT22" s="243"/>
      <c r="DU22" s="243"/>
      <c r="DV22" s="243"/>
      <c r="DW22" s="243"/>
      <c r="DX22" s="243"/>
      <c r="DY22" s="243"/>
      <c r="DZ22" s="243"/>
      <c r="EA22" s="243"/>
      <c r="EB22" s="243"/>
      <c r="EC22" s="243"/>
      <c r="ED22" s="243"/>
      <c r="EE22" s="243"/>
      <c r="EF22" s="243"/>
      <c r="EG22" s="243"/>
      <c r="EH22" s="243"/>
      <c r="EI22" s="243"/>
      <c r="EJ22" s="243"/>
      <c r="EK22" s="243"/>
      <c r="EL22" s="243"/>
      <c r="EN22" s="70"/>
      <c r="EO22" s="70"/>
      <c r="EP22" s="70"/>
      <c r="EQ22" s="70"/>
      <c r="ER22" s="71"/>
      <c r="ES22" s="71"/>
      <c r="ET22" s="71"/>
      <c r="EU22" s="71"/>
      <c r="EW22" s="70"/>
      <c r="EX22" s="69" t="s">
        <v>322</v>
      </c>
      <c r="EZ22" s="193"/>
      <c r="FA22" s="176"/>
      <c r="FB22" s="176"/>
      <c r="FC22" s="176"/>
      <c r="FD22" s="176"/>
      <c r="FE22" s="176"/>
      <c r="FF22" s="176"/>
      <c r="FG22" s="176"/>
      <c r="FH22" s="176"/>
      <c r="FI22" s="176"/>
      <c r="FJ22" s="176"/>
      <c r="FK22" s="194"/>
    </row>
    <row r="23" spans="1:167" s="57" customFormat="1" ht="10.5" customHeight="1" x14ac:dyDescent="0.2">
      <c r="A23" s="57" t="s">
        <v>321</v>
      </c>
      <c r="AX23" s="79"/>
      <c r="AY23" s="79"/>
      <c r="AZ23" s="79"/>
      <c r="BA23" s="79"/>
      <c r="BB23" s="79"/>
      <c r="BC23" s="79"/>
      <c r="BD23" s="79"/>
      <c r="BE23" s="79"/>
      <c r="BF23" s="79"/>
      <c r="BG23" s="79"/>
      <c r="BH23" s="79"/>
      <c r="BI23" s="79"/>
      <c r="BJ23" s="79"/>
      <c r="BK23" s="79"/>
      <c r="BL23" s="79"/>
      <c r="BM23" s="79"/>
      <c r="BN23" s="79"/>
      <c r="BO23" s="79"/>
      <c r="BP23" s="79"/>
      <c r="BQ23" s="79"/>
      <c r="BR23" s="79"/>
      <c r="BS23" s="79"/>
      <c r="BT23" s="79"/>
      <c r="BU23" s="79"/>
      <c r="BV23" s="79"/>
      <c r="BW23" s="79"/>
      <c r="BX23" s="79"/>
      <c r="BY23" s="79"/>
      <c r="BZ23" s="79"/>
      <c r="CA23" s="79"/>
      <c r="CB23" s="79"/>
      <c r="CC23" s="79"/>
      <c r="CD23" s="79"/>
      <c r="CE23" s="79"/>
      <c r="CF23" s="79"/>
      <c r="CG23" s="79"/>
      <c r="CH23" s="79"/>
      <c r="CI23" s="79"/>
      <c r="CJ23" s="79"/>
      <c r="CK23" s="79"/>
      <c r="CL23" s="79"/>
      <c r="CM23" s="79"/>
      <c r="CN23" s="79"/>
      <c r="CO23" s="79"/>
      <c r="CP23" s="79"/>
      <c r="CQ23" s="79"/>
      <c r="CR23" s="79"/>
      <c r="CS23" s="79"/>
      <c r="CT23" s="79"/>
      <c r="CU23" s="79"/>
      <c r="CV23" s="79"/>
      <c r="CW23" s="79"/>
      <c r="CX23" s="79"/>
      <c r="CY23" s="79"/>
      <c r="CZ23" s="79"/>
      <c r="DA23" s="79"/>
      <c r="DB23" s="79"/>
      <c r="DC23" s="79"/>
      <c r="DD23" s="79"/>
      <c r="DE23" s="79"/>
      <c r="DF23" s="79"/>
      <c r="DG23" s="79"/>
      <c r="DH23" s="79"/>
      <c r="DI23" s="79"/>
      <c r="DJ23" s="79"/>
      <c r="DK23" s="79"/>
      <c r="DL23" s="79"/>
      <c r="DM23" s="79"/>
      <c r="DN23" s="79"/>
      <c r="DO23" s="79"/>
      <c r="DP23" s="79"/>
      <c r="DQ23" s="79"/>
      <c r="DR23" s="79"/>
      <c r="DS23" s="79"/>
      <c r="DT23" s="79"/>
      <c r="DU23" s="79"/>
      <c r="DV23" s="79"/>
      <c r="DW23" s="79"/>
      <c r="DX23" s="79"/>
      <c r="DY23" s="79"/>
      <c r="DZ23" s="79"/>
      <c r="EA23" s="79"/>
      <c r="EB23" s="79"/>
      <c r="EC23" s="79"/>
      <c r="ED23" s="79"/>
      <c r="EE23" s="79"/>
      <c r="EF23" s="79"/>
      <c r="EG23" s="79"/>
      <c r="EH23" s="79"/>
      <c r="EI23" s="79"/>
      <c r="EJ23" s="70"/>
      <c r="EK23" s="70"/>
      <c r="EL23" s="70"/>
      <c r="EM23" s="70"/>
      <c r="EN23" s="70"/>
      <c r="EO23" s="70"/>
      <c r="EP23" s="70"/>
      <c r="EQ23" s="70"/>
      <c r="ER23" s="71"/>
      <c r="ES23" s="71"/>
      <c r="ET23" s="71"/>
      <c r="EU23" s="71"/>
      <c r="EW23" s="70"/>
      <c r="EX23" s="69" t="s">
        <v>320</v>
      </c>
      <c r="EZ23" s="187"/>
      <c r="FA23" s="188"/>
      <c r="FB23" s="188"/>
      <c r="FC23" s="188"/>
      <c r="FD23" s="188"/>
      <c r="FE23" s="188"/>
      <c r="FF23" s="188"/>
      <c r="FG23" s="188"/>
      <c r="FH23" s="188"/>
      <c r="FI23" s="188"/>
      <c r="FJ23" s="188"/>
      <c r="FK23" s="189"/>
    </row>
    <row r="24" spans="1:167" s="57" customFormat="1" ht="10.5" customHeight="1" thickBot="1" x14ac:dyDescent="0.25">
      <c r="L24" s="174"/>
      <c r="M24" s="174"/>
      <c r="N24" s="174"/>
      <c r="O24" s="174"/>
      <c r="P24" s="174"/>
      <c r="Q24" s="174"/>
      <c r="R24" s="174"/>
      <c r="S24" s="174"/>
      <c r="T24" s="174"/>
      <c r="U24" s="174"/>
      <c r="V24" s="174"/>
      <c r="W24" s="174"/>
      <c r="X24" s="174"/>
      <c r="Y24" s="174"/>
      <c r="Z24" s="174"/>
      <c r="AA24" s="174"/>
      <c r="AB24" s="174"/>
      <c r="AC24" s="174"/>
      <c r="AD24" s="174"/>
      <c r="AE24" s="174"/>
      <c r="AF24" s="174"/>
      <c r="AG24" s="174"/>
      <c r="AH24" s="174"/>
      <c r="AI24" s="174"/>
      <c r="AJ24" s="174"/>
      <c r="AK24" s="174"/>
      <c r="AL24" s="174"/>
      <c r="AM24" s="174"/>
      <c r="AN24" s="174"/>
      <c r="AO24" s="174"/>
      <c r="AP24" s="174"/>
      <c r="AQ24" s="174"/>
      <c r="AR24" s="174"/>
      <c r="AS24" s="174"/>
      <c r="AT24" s="174"/>
      <c r="AU24" s="174"/>
      <c r="AV24" s="174"/>
      <c r="BI24" s="79"/>
      <c r="BJ24" s="79"/>
      <c r="BK24" s="79"/>
      <c r="BL24" s="79"/>
      <c r="BM24" s="79"/>
      <c r="BN24" s="79"/>
      <c r="BO24" s="79"/>
      <c r="BP24" s="79"/>
      <c r="BQ24" s="79"/>
      <c r="BR24" s="79"/>
      <c r="BS24" s="79"/>
      <c r="BT24" s="79"/>
      <c r="BU24" s="79"/>
      <c r="BV24" s="79"/>
      <c r="BW24" s="79"/>
      <c r="BX24" s="79"/>
      <c r="BY24" s="79"/>
      <c r="BZ24" s="79"/>
      <c r="CA24" s="79"/>
      <c r="CB24" s="79"/>
      <c r="CC24" s="79"/>
      <c r="CD24" s="79"/>
      <c r="CE24" s="79"/>
      <c r="CF24" s="79"/>
      <c r="CG24" s="79"/>
      <c r="CH24" s="79"/>
      <c r="CI24" s="79"/>
      <c r="CJ24" s="79"/>
      <c r="CK24" s="79"/>
      <c r="CL24" s="79"/>
      <c r="CM24" s="79"/>
      <c r="CN24" s="79"/>
      <c r="CO24" s="79"/>
      <c r="CP24" s="79"/>
      <c r="CQ24" s="79"/>
      <c r="CR24" s="79"/>
      <c r="CS24" s="79"/>
      <c r="CT24" s="79"/>
      <c r="CU24" s="79"/>
      <c r="CV24" s="79"/>
      <c r="CW24" s="79"/>
      <c r="CX24" s="79"/>
      <c r="CY24" s="79"/>
      <c r="CZ24" s="79"/>
      <c r="DA24" s="79"/>
      <c r="DB24" s="79"/>
      <c r="DC24" s="79"/>
      <c r="DD24" s="79"/>
      <c r="DE24" s="79"/>
      <c r="DF24" s="79"/>
      <c r="DG24" s="79"/>
      <c r="DH24" s="79"/>
      <c r="DI24" s="79"/>
      <c r="DJ24" s="79"/>
      <c r="DK24" s="79"/>
      <c r="DL24" s="79"/>
      <c r="DM24" s="79"/>
      <c r="DN24" s="79"/>
      <c r="DO24" s="79"/>
      <c r="DP24" s="79"/>
      <c r="DQ24" s="79"/>
      <c r="DR24" s="79"/>
      <c r="DS24" s="79"/>
      <c r="DT24" s="79"/>
      <c r="DU24" s="79"/>
      <c r="DV24" s="79"/>
      <c r="DW24" s="79"/>
      <c r="DX24" s="79"/>
      <c r="DY24" s="79"/>
      <c r="DZ24" s="79"/>
      <c r="EA24" s="79"/>
      <c r="EB24" s="79"/>
      <c r="EC24" s="79"/>
      <c r="ED24" s="79"/>
      <c r="EE24" s="79"/>
      <c r="EF24" s="79"/>
      <c r="EG24" s="79"/>
      <c r="EH24" s="79"/>
      <c r="EI24" s="79"/>
      <c r="EJ24" s="70"/>
      <c r="EK24" s="70"/>
      <c r="EL24" s="70"/>
      <c r="EM24" s="70"/>
      <c r="EN24" s="70"/>
      <c r="EO24" s="70"/>
      <c r="EP24" s="70"/>
      <c r="EQ24" s="70"/>
      <c r="ER24" s="71"/>
      <c r="ES24" s="71"/>
      <c r="ET24" s="71"/>
      <c r="EU24" s="71"/>
      <c r="EW24" s="70"/>
      <c r="EX24" s="69" t="s">
        <v>319</v>
      </c>
      <c r="EZ24" s="195"/>
      <c r="FA24" s="196"/>
      <c r="FB24" s="196"/>
      <c r="FC24" s="196"/>
      <c r="FD24" s="196"/>
      <c r="FE24" s="196"/>
      <c r="FF24" s="196"/>
      <c r="FG24" s="196"/>
      <c r="FH24" s="196"/>
      <c r="FI24" s="196"/>
      <c r="FJ24" s="196"/>
      <c r="FK24" s="197"/>
    </row>
    <row r="25" spans="1:167" s="58" customFormat="1" ht="10.5" customHeight="1" thickBot="1" x14ac:dyDescent="0.25">
      <c r="L25" s="234" t="s">
        <v>318</v>
      </c>
      <c r="M25" s="234"/>
      <c r="N25" s="234"/>
      <c r="O25" s="234"/>
      <c r="P25" s="234"/>
      <c r="Q25" s="234"/>
      <c r="R25" s="234"/>
      <c r="S25" s="234"/>
      <c r="T25" s="234"/>
      <c r="U25" s="234"/>
      <c r="V25" s="234"/>
      <c r="W25" s="234"/>
      <c r="X25" s="234"/>
      <c r="Y25" s="234"/>
      <c r="Z25" s="234"/>
      <c r="AA25" s="234"/>
      <c r="AB25" s="234"/>
      <c r="AC25" s="234"/>
      <c r="AD25" s="234"/>
      <c r="AE25" s="234"/>
      <c r="AF25" s="234"/>
      <c r="AG25" s="234"/>
      <c r="AH25" s="234"/>
      <c r="AI25" s="234"/>
      <c r="AJ25" s="234"/>
      <c r="AK25" s="234"/>
      <c r="AL25" s="234"/>
      <c r="AM25" s="234"/>
      <c r="AN25" s="234"/>
      <c r="AO25" s="234"/>
      <c r="AP25" s="234"/>
      <c r="AQ25" s="234"/>
      <c r="AR25" s="234"/>
      <c r="AS25" s="234"/>
      <c r="AT25" s="234"/>
      <c r="AU25" s="234"/>
      <c r="AV25" s="234"/>
      <c r="BI25" s="85"/>
      <c r="BJ25" s="85"/>
      <c r="BK25" s="85"/>
      <c r="BL25" s="85"/>
      <c r="BM25" s="85"/>
      <c r="BN25" s="85"/>
      <c r="BO25" s="85"/>
      <c r="BP25" s="85"/>
      <c r="BQ25" s="85"/>
      <c r="BR25" s="85"/>
      <c r="BS25" s="85"/>
      <c r="BT25" s="85"/>
      <c r="BU25" s="85"/>
      <c r="BV25" s="85"/>
      <c r="BW25" s="85"/>
      <c r="BX25" s="85"/>
      <c r="BY25" s="85"/>
      <c r="BZ25" s="85"/>
      <c r="CA25" s="85"/>
      <c r="CB25" s="85"/>
      <c r="CC25" s="85"/>
      <c r="CD25" s="85"/>
      <c r="DQ25" s="85"/>
      <c r="DR25" s="85"/>
      <c r="DS25" s="85"/>
      <c r="DT25" s="85"/>
      <c r="DU25" s="85"/>
      <c r="DV25" s="85"/>
      <c r="DW25" s="85"/>
      <c r="DX25" s="85"/>
      <c r="DY25" s="85"/>
      <c r="DZ25" s="85"/>
      <c r="EA25" s="85"/>
      <c r="EB25" s="85"/>
      <c r="EC25" s="85"/>
      <c r="ED25" s="85"/>
      <c r="EE25" s="85"/>
      <c r="EF25" s="85"/>
      <c r="EG25" s="85"/>
      <c r="EH25" s="85"/>
      <c r="EI25" s="85"/>
      <c r="EJ25" s="83"/>
      <c r="EK25" s="83"/>
      <c r="EL25" s="83"/>
      <c r="EM25" s="83"/>
      <c r="EN25" s="83"/>
      <c r="EO25" s="83"/>
      <c r="EP25" s="83"/>
      <c r="EQ25" s="83"/>
      <c r="ER25" s="84"/>
      <c r="ES25" s="84"/>
      <c r="ET25" s="84"/>
      <c r="EU25" s="84"/>
      <c r="EW25" s="83"/>
      <c r="EX25" s="82"/>
      <c r="EY25" s="82"/>
      <c r="EZ25" s="82"/>
      <c r="FA25" s="82"/>
      <c r="FB25" s="82"/>
      <c r="FC25" s="82"/>
      <c r="FD25" s="82"/>
      <c r="FE25" s="82"/>
      <c r="FF25" s="82"/>
      <c r="FG25" s="82"/>
      <c r="FH25" s="82"/>
      <c r="FI25" s="82"/>
      <c r="FJ25" s="82"/>
      <c r="FK25" s="82"/>
    </row>
    <row r="26" spans="1:167" s="57" customFormat="1" thickBot="1" x14ac:dyDescent="0.25">
      <c r="AX26" s="81"/>
      <c r="AY26" s="81"/>
      <c r="AZ26" s="81"/>
      <c r="BA26" s="81"/>
      <c r="BB26" s="81"/>
      <c r="BI26" s="79"/>
      <c r="BJ26" s="79"/>
      <c r="BK26" s="79"/>
      <c r="BL26" s="79"/>
      <c r="BM26" s="79"/>
      <c r="BN26" s="79"/>
      <c r="BO26" s="79"/>
      <c r="BP26" s="79"/>
      <c r="BQ26" s="79"/>
      <c r="BR26" s="79"/>
      <c r="BS26" s="79"/>
      <c r="BT26" s="79"/>
      <c r="BU26" s="79"/>
      <c r="BV26" s="79"/>
      <c r="CB26" s="79"/>
      <c r="CC26" s="79"/>
      <c r="CD26" s="79"/>
      <c r="DQ26" s="79"/>
      <c r="DR26" s="79"/>
      <c r="DS26" s="79"/>
      <c r="DT26" s="79"/>
      <c r="DU26" s="79"/>
      <c r="DV26" s="79"/>
      <c r="DW26" s="79"/>
      <c r="DX26" s="79"/>
      <c r="DY26" s="79"/>
      <c r="DZ26" s="79"/>
      <c r="EA26" s="79"/>
      <c r="EB26" s="79"/>
      <c r="EC26" s="79"/>
      <c r="ED26" s="79"/>
      <c r="EE26" s="79"/>
      <c r="EF26" s="79"/>
      <c r="EG26" s="79"/>
      <c r="EI26" s="79"/>
      <c r="EL26" s="71" t="s">
        <v>56</v>
      </c>
      <c r="EN26" s="204"/>
      <c r="EO26" s="205"/>
      <c r="EP26" s="205"/>
      <c r="EQ26" s="205"/>
      <c r="ER26" s="205"/>
      <c r="ES26" s="205"/>
      <c r="ET26" s="205"/>
      <c r="EU26" s="205"/>
      <c r="EV26" s="205"/>
      <c r="EW26" s="205"/>
      <c r="EX26" s="205"/>
      <c r="EY26" s="205"/>
      <c r="EZ26" s="205"/>
      <c r="FA26" s="205"/>
      <c r="FB26" s="205"/>
      <c r="FC26" s="205"/>
      <c r="FD26" s="205"/>
      <c r="FE26" s="205"/>
      <c r="FF26" s="205"/>
      <c r="FG26" s="205"/>
      <c r="FH26" s="205"/>
      <c r="FI26" s="205"/>
      <c r="FJ26" s="205"/>
      <c r="FK26" s="206"/>
    </row>
    <row r="27" spans="1:167" s="57" customFormat="1" ht="5.0999999999999996" customHeight="1" x14ac:dyDescent="0.2">
      <c r="A27" s="80"/>
      <c r="BB27" s="79"/>
      <c r="BC27" s="79"/>
      <c r="BD27" s="79"/>
      <c r="BE27" s="79"/>
      <c r="BF27" s="79"/>
      <c r="BG27" s="79"/>
      <c r="BH27" s="79"/>
      <c r="BI27" s="79"/>
      <c r="BJ27" s="79"/>
      <c r="BK27" s="79"/>
      <c r="BL27" s="79"/>
      <c r="BM27" s="79"/>
      <c r="BN27" s="79"/>
      <c r="BO27" s="79"/>
      <c r="BP27" s="79"/>
      <c r="BQ27" s="79"/>
      <c r="BR27" s="79"/>
      <c r="BS27" s="79"/>
      <c r="BT27" s="79"/>
      <c r="BU27" s="79"/>
      <c r="BV27" s="79"/>
      <c r="BW27" s="79"/>
      <c r="BX27" s="79"/>
      <c r="BY27" s="79"/>
      <c r="BZ27" s="79"/>
      <c r="CA27" s="79"/>
      <c r="CB27" s="79"/>
      <c r="CC27" s="79"/>
      <c r="CD27" s="79"/>
      <c r="CE27" s="79"/>
      <c r="CF27" s="79"/>
      <c r="CG27" s="79"/>
      <c r="CH27" s="79"/>
      <c r="CI27" s="79"/>
      <c r="CJ27" s="79"/>
      <c r="CK27" s="79"/>
      <c r="CL27" s="79"/>
      <c r="CM27" s="79"/>
      <c r="CN27" s="79"/>
      <c r="CO27" s="79"/>
      <c r="CP27" s="79"/>
      <c r="CQ27" s="79"/>
      <c r="CR27" s="79"/>
      <c r="CS27" s="79"/>
      <c r="CT27" s="79"/>
      <c r="CU27" s="79"/>
      <c r="CV27" s="79"/>
      <c r="CW27" s="79"/>
      <c r="CX27" s="79"/>
      <c r="CY27" s="79"/>
      <c r="CZ27" s="79"/>
      <c r="DA27" s="79"/>
      <c r="DB27" s="79"/>
      <c r="DC27" s="79"/>
      <c r="DD27" s="79"/>
      <c r="DE27" s="79"/>
      <c r="DF27" s="79"/>
      <c r="DG27" s="79"/>
      <c r="DH27" s="79"/>
      <c r="DI27" s="79"/>
      <c r="DJ27" s="79"/>
      <c r="DK27" s="79"/>
      <c r="DL27" s="79"/>
      <c r="DM27" s="79"/>
      <c r="DN27" s="79"/>
      <c r="DO27" s="79"/>
      <c r="DP27" s="79"/>
      <c r="DQ27" s="79"/>
      <c r="DR27" s="79"/>
      <c r="DS27" s="79"/>
      <c r="DT27" s="79"/>
      <c r="DU27" s="79"/>
      <c r="DV27" s="79"/>
      <c r="DW27" s="79"/>
      <c r="DX27" s="79"/>
      <c r="DY27" s="79"/>
      <c r="DZ27" s="79"/>
      <c r="EA27" s="79"/>
      <c r="EB27" s="79"/>
      <c r="EC27" s="79"/>
      <c r="ED27" s="79"/>
      <c r="EE27" s="79"/>
      <c r="EF27" s="79"/>
      <c r="EG27" s="79"/>
      <c r="EH27" s="79"/>
      <c r="EI27" s="79"/>
      <c r="EJ27" s="70"/>
      <c r="EK27" s="70"/>
      <c r="EL27" s="70"/>
      <c r="EM27" s="70"/>
      <c r="EN27" s="70"/>
      <c r="EO27" s="70"/>
      <c r="EP27" s="70"/>
      <c r="EQ27" s="70"/>
      <c r="ER27" s="71"/>
      <c r="ES27" s="71"/>
      <c r="ET27" s="71"/>
      <c r="EU27" s="71"/>
      <c r="EW27" s="70"/>
      <c r="EX27" s="78"/>
      <c r="EY27" s="78"/>
      <c r="EZ27" s="78"/>
      <c r="FA27" s="78"/>
      <c r="FB27" s="78"/>
      <c r="FC27" s="78"/>
      <c r="FD27" s="78"/>
      <c r="FE27" s="78"/>
      <c r="FF27" s="78"/>
      <c r="FG27" s="78"/>
      <c r="FH27" s="78"/>
      <c r="FI27" s="78"/>
      <c r="FJ27" s="78"/>
      <c r="FK27" s="78"/>
    </row>
    <row r="28" spans="1:167" s="57" customFormat="1" ht="10.5" customHeight="1" x14ac:dyDescent="0.2">
      <c r="A28" s="235" t="s">
        <v>317</v>
      </c>
      <c r="B28" s="236"/>
      <c r="C28" s="236"/>
      <c r="D28" s="236"/>
      <c r="E28" s="236"/>
      <c r="F28" s="236"/>
      <c r="G28" s="236"/>
      <c r="H28" s="236"/>
      <c r="I28" s="236"/>
      <c r="J28" s="236"/>
      <c r="K28" s="236"/>
      <c r="L28" s="236"/>
      <c r="M28" s="236"/>
      <c r="N28" s="236"/>
      <c r="O28" s="236"/>
      <c r="P28" s="236"/>
      <c r="Q28" s="236"/>
      <c r="R28" s="236"/>
      <c r="S28" s="236"/>
      <c r="T28" s="236"/>
      <c r="U28" s="236"/>
      <c r="V28" s="236"/>
      <c r="W28" s="236"/>
      <c r="X28" s="236"/>
      <c r="Y28" s="236"/>
      <c r="Z28" s="236"/>
      <c r="AA28" s="236"/>
      <c r="AB28" s="236"/>
      <c r="AC28" s="236"/>
      <c r="AD28" s="236"/>
      <c r="AE28" s="237" t="s">
        <v>316</v>
      </c>
      <c r="AF28" s="236"/>
      <c r="AG28" s="236"/>
      <c r="AH28" s="236"/>
      <c r="AI28" s="236"/>
      <c r="AJ28" s="236"/>
      <c r="AK28" s="236"/>
      <c r="AL28" s="236"/>
      <c r="AM28" s="236"/>
      <c r="AN28" s="236"/>
      <c r="AO28" s="238" t="s">
        <v>315</v>
      </c>
      <c r="AP28" s="239"/>
      <c r="AQ28" s="239"/>
      <c r="AR28" s="239"/>
      <c r="AS28" s="239"/>
      <c r="AT28" s="239"/>
      <c r="AU28" s="239"/>
      <c r="AV28" s="239"/>
      <c r="AW28" s="239"/>
      <c r="AX28" s="239"/>
      <c r="AY28" s="237" t="s">
        <v>314</v>
      </c>
      <c r="AZ28" s="236"/>
      <c r="BA28" s="236"/>
      <c r="BB28" s="236"/>
      <c r="BC28" s="236"/>
      <c r="BD28" s="236"/>
      <c r="BE28" s="236"/>
      <c r="BF28" s="236"/>
      <c r="BG28" s="236"/>
      <c r="BH28" s="236"/>
      <c r="BI28" s="258" t="s">
        <v>313</v>
      </c>
      <c r="BJ28" s="259"/>
      <c r="BK28" s="259"/>
      <c r="BL28" s="259"/>
      <c r="BM28" s="259"/>
      <c r="BN28" s="259"/>
      <c r="BO28" s="259"/>
      <c r="BP28" s="259"/>
      <c r="BQ28" s="259"/>
      <c r="BR28" s="259"/>
      <c r="BS28" s="259"/>
      <c r="BT28" s="259"/>
      <c r="BU28" s="259"/>
      <c r="BV28" s="259"/>
      <c r="BW28" s="259"/>
      <c r="BX28" s="259"/>
      <c r="BY28" s="259"/>
      <c r="BZ28" s="259"/>
      <c r="CA28" s="259"/>
      <c r="CB28" s="259"/>
      <c r="CC28" s="259"/>
      <c r="CD28" s="259"/>
      <c r="CE28" s="259"/>
      <c r="CF28" s="259"/>
      <c r="CG28" s="259"/>
      <c r="CH28" s="259"/>
      <c r="CI28" s="259"/>
      <c r="CJ28" s="259"/>
      <c r="CK28" s="259"/>
      <c r="CL28" s="259"/>
      <c r="CM28" s="260"/>
      <c r="CN28" s="264" t="s">
        <v>312</v>
      </c>
      <c r="CO28" s="265"/>
      <c r="CP28" s="265"/>
      <c r="CQ28" s="265"/>
      <c r="CR28" s="265"/>
      <c r="CS28" s="265"/>
      <c r="CT28" s="265"/>
      <c r="CU28" s="265"/>
      <c r="CV28" s="265"/>
      <c r="CW28" s="265"/>
      <c r="CX28" s="265"/>
      <c r="CY28" s="265"/>
      <c r="CZ28" s="265"/>
      <c r="DA28" s="265"/>
      <c r="DB28" s="265"/>
      <c r="DC28" s="265"/>
      <c r="DD28" s="265"/>
      <c r="DE28" s="265"/>
      <c r="DF28" s="265"/>
      <c r="DG28" s="265"/>
      <c r="DH28" s="265"/>
      <c r="DI28" s="265"/>
      <c r="DJ28" s="265"/>
      <c r="DK28" s="265"/>
      <c r="DL28" s="265"/>
      <c r="DM28" s="265"/>
      <c r="DN28" s="265"/>
      <c r="DO28" s="266"/>
      <c r="DP28" s="252" t="s">
        <v>311</v>
      </c>
      <c r="DQ28" s="253"/>
      <c r="DR28" s="253"/>
      <c r="DS28" s="253"/>
      <c r="DT28" s="253"/>
      <c r="DU28" s="253"/>
      <c r="DV28" s="253"/>
      <c r="DW28" s="253"/>
      <c r="DX28" s="253"/>
      <c r="DY28" s="253"/>
      <c r="DZ28" s="253"/>
      <c r="EA28" s="253"/>
      <c r="EB28" s="253"/>
      <c r="EC28" s="253"/>
      <c r="ED28" s="253"/>
      <c r="EE28" s="253"/>
      <c r="EF28" s="253"/>
      <c r="EG28" s="253"/>
      <c r="EH28" s="253"/>
      <c r="EI28" s="253"/>
      <c r="EJ28" s="253"/>
      <c r="EK28" s="253"/>
      <c r="EL28" s="253"/>
      <c r="EM28" s="253"/>
      <c r="EN28" s="253"/>
      <c r="EO28" s="253"/>
      <c r="EP28" s="253"/>
      <c r="EQ28" s="253"/>
      <c r="ER28" s="253"/>
      <c r="ES28" s="253"/>
      <c r="ET28" s="253"/>
      <c r="EU28" s="253"/>
      <c r="EV28" s="253"/>
      <c r="EW28" s="253"/>
      <c r="EX28" s="253"/>
      <c r="EY28" s="253"/>
      <c r="EZ28" s="253"/>
      <c r="FA28" s="253"/>
      <c r="FB28" s="253"/>
      <c r="FC28" s="253"/>
      <c r="FD28" s="253"/>
      <c r="FE28" s="253"/>
      <c r="FF28" s="253"/>
      <c r="FG28" s="253"/>
      <c r="FH28" s="253"/>
      <c r="FI28" s="253"/>
      <c r="FJ28" s="253"/>
      <c r="FK28" s="253"/>
    </row>
    <row r="29" spans="1:167" s="57" customFormat="1" ht="10.5" customHeight="1" x14ac:dyDescent="0.2">
      <c r="A29" s="235"/>
      <c r="B29" s="236"/>
      <c r="C29" s="236"/>
      <c r="D29" s="236"/>
      <c r="E29" s="236"/>
      <c r="F29" s="236"/>
      <c r="G29" s="236"/>
      <c r="H29" s="236"/>
      <c r="I29" s="236"/>
      <c r="J29" s="236"/>
      <c r="K29" s="236"/>
      <c r="L29" s="236"/>
      <c r="M29" s="236"/>
      <c r="N29" s="236"/>
      <c r="O29" s="236"/>
      <c r="P29" s="236"/>
      <c r="Q29" s="236"/>
      <c r="R29" s="236"/>
      <c r="S29" s="236"/>
      <c r="T29" s="236"/>
      <c r="U29" s="236"/>
      <c r="V29" s="236"/>
      <c r="W29" s="236"/>
      <c r="X29" s="236"/>
      <c r="Y29" s="236"/>
      <c r="Z29" s="236"/>
      <c r="AA29" s="236"/>
      <c r="AB29" s="236"/>
      <c r="AC29" s="236"/>
      <c r="AD29" s="236"/>
      <c r="AE29" s="237"/>
      <c r="AF29" s="236"/>
      <c r="AG29" s="236"/>
      <c r="AH29" s="236"/>
      <c r="AI29" s="236"/>
      <c r="AJ29" s="236"/>
      <c r="AK29" s="236"/>
      <c r="AL29" s="236"/>
      <c r="AM29" s="236"/>
      <c r="AN29" s="236"/>
      <c r="AO29" s="238"/>
      <c r="AP29" s="239"/>
      <c r="AQ29" s="239"/>
      <c r="AR29" s="239"/>
      <c r="AS29" s="239"/>
      <c r="AT29" s="239"/>
      <c r="AU29" s="239"/>
      <c r="AV29" s="239"/>
      <c r="AW29" s="239"/>
      <c r="AX29" s="239"/>
      <c r="AY29" s="237"/>
      <c r="AZ29" s="236"/>
      <c r="BA29" s="236"/>
      <c r="BB29" s="236"/>
      <c r="BC29" s="236"/>
      <c r="BD29" s="236"/>
      <c r="BE29" s="236"/>
      <c r="BF29" s="236"/>
      <c r="BG29" s="236"/>
      <c r="BH29" s="236"/>
      <c r="BI29" s="261" t="s">
        <v>310</v>
      </c>
      <c r="BJ29" s="262"/>
      <c r="BK29" s="262"/>
      <c r="BL29" s="262"/>
      <c r="BM29" s="262"/>
      <c r="BN29" s="262"/>
      <c r="BO29" s="262"/>
      <c r="BP29" s="262"/>
      <c r="BQ29" s="262"/>
      <c r="BR29" s="262"/>
      <c r="BS29" s="262"/>
      <c r="BT29" s="262"/>
      <c r="BU29" s="262"/>
      <c r="BV29" s="262"/>
      <c r="BW29" s="262"/>
      <c r="BX29" s="262"/>
      <c r="BY29" s="262"/>
      <c r="BZ29" s="262"/>
      <c r="CA29" s="262"/>
      <c r="CB29" s="262"/>
      <c r="CC29" s="262"/>
      <c r="CD29" s="262"/>
      <c r="CE29" s="262"/>
      <c r="CF29" s="262"/>
      <c r="CG29" s="262"/>
      <c r="CH29" s="262"/>
      <c r="CI29" s="262"/>
      <c r="CJ29" s="262"/>
      <c r="CK29" s="262"/>
      <c r="CL29" s="262"/>
      <c r="CM29" s="263"/>
      <c r="CN29" s="267"/>
      <c r="CO29" s="268"/>
      <c r="CP29" s="268"/>
      <c r="CQ29" s="268"/>
      <c r="CR29" s="268"/>
      <c r="CS29" s="268"/>
      <c r="CT29" s="268"/>
      <c r="CU29" s="268"/>
      <c r="CV29" s="268"/>
      <c r="CW29" s="268"/>
      <c r="CX29" s="268"/>
      <c r="CY29" s="268"/>
      <c r="CZ29" s="268"/>
      <c r="DA29" s="268"/>
      <c r="DB29" s="268"/>
      <c r="DC29" s="268"/>
      <c r="DD29" s="268"/>
      <c r="DE29" s="268"/>
      <c r="DF29" s="268"/>
      <c r="DG29" s="268"/>
      <c r="DH29" s="268"/>
      <c r="DI29" s="268"/>
      <c r="DJ29" s="268"/>
      <c r="DK29" s="268"/>
      <c r="DL29" s="268"/>
      <c r="DM29" s="268"/>
      <c r="DN29" s="268"/>
      <c r="DO29" s="269"/>
      <c r="DP29" s="254"/>
      <c r="DQ29" s="255"/>
      <c r="DR29" s="255"/>
      <c r="DS29" s="255"/>
      <c r="DT29" s="255"/>
      <c r="DU29" s="255"/>
      <c r="DV29" s="255"/>
      <c r="DW29" s="255"/>
      <c r="DX29" s="255"/>
      <c r="DY29" s="255"/>
      <c r="DZ29" s="255"/>
      <c r="EA29" s="255"/>
      <c r="EB29" s="255"/>
      <c r="EC29" s="255"/>
      <c r="ED29" s="255"/>
      <c r="EE29" s="255"/>
      <c r="EF29" s="255"/>
      <c r="EG29" s="255"/>
      <c r="EH29" s="255"/>
      <c r="EI29" s="255"/>
      <c r="EJ29" s="255"/>
      <c r="EK29" s="255"/>
      <c r="EL29" s="255"/>
      <c r="EM29" s="255"/>
      <c r="EN29" s="255"/>
      <c r="EO29" s="255"/>
      <c r="EP29" s="255"/>
      <c r="EQ29" s="255"/>
      <c r="ER29" s="255"/>
      <c r="ES29" s="255"/>
      <c r="ET29" s="255"/>
      <c r="EU29" s="255"/>
      <c r="EV29" s="255"/>
      <c r="EW29" s="255"/>
      <c r="EX29" s="255"/>
      <c r="EY29" s="255"/>
      <c r="EZ29" s="255"/>
      <c r="FA29" s="255"/>
      <c r="FB29" s="255"/>
      <c r="FC29" s="255"/>
      <c r="FD29" s="255"/>
      <c r="FE29" s="255"/>
      <c r="FF29" s="255"/>
      <c r="FG29" s="255"/>
      <c r="FH29" s="255"/>
      <c r="FI29" s="255"/>
      <c r="FJ29" s="255"/>
      <c r="FK29" s="255"/>
    </row>
    <row r="30" spans="1:167" s="72" customFormat="1" ht="10.5" customHeight="1" x14ac:dyDescent="0.2">
      <c r="A30" s="235"/>
      <c r="B30" s="236"/>
      <c r="C30" s="236"/>
      <c r="D30" s="236"/>
      <c r="E30" s="236"/>
      <c r="F30" s="236"/>
      <c r="G30" s="236"/>
      <c r="H30" s="236"/>
      <c r="I30" s="236"/>
      <c r="J30" s="236"/>
      <c r="K30" s="236"/>
      <c r="L30" s="236"/>
      <c r="M30" s="236"/>
      <c r="N30" s="236"/>
      <c r="O30" s="236"/>
      <c r="P30" s="236"/>
      <c r="Q30" s="236"/>
      <c r="R30" s="236"/>
      <c r="S30" s="236"/>
      <c r="T30" s="236"/>
      <c r="U30" s="236"/>
      <c r="V30" s="236"/>
      <c r="W30" s="236"/>
      <c r="X30" s="236"/>
      <c r="Y30" s="236"/>
      <c r="Z30" s="236"/>
      <c r="AA30" s="236"/>
      <c r="AB30" s="236"/>
      <c r="AC30" s="236"/>
      <c r="AD30" s="236"/>
      <c r="AE30" s="236"/>
      <c r="AF30" s="236"/>
      <c r="AG30" s="236"/>
      <c r="AH30" s="236"/>
      <c r="AI30" s="236"/>
      <c r="AJ30" s="236"/>
      <c r="AK30" s="236"/>
      <c r="AL30" s="236"/>
      <c r="AM30" s="236"/>
      <c r="AN30" s="236"/>
      <c r="AO30" s="239"/>
      <c r="AP30" s="239"/>
      <c r="AQ30" s="239"/>
      <c r="AR30" s="239"/>
      <c r="AS30" s="239"/>
      <c r="AT30" s="239"/>
      <c r="AU30" s="239"/>
      <c r="AV30" s="239"/>
      <c r="AW30" s="239"/>
      <c r="AX30" s="239"/>
      <c r="AY30" s="236"/>
      <c r="AZ30" s="236"/>
      <c r="BA30" s="236"/>
      <c r="BB30" s="236"/>
      <c r="BC30" s="236"/>
      <c r="BD30" s="236"/>
      <c r="BE30" s="236"/>
      <c r="BF30" s="236"/>
      <c r="BG30" s="236"/>
      <c r="BH30" s="236"/>
      <c r="BI30" s="77"/>
      <c r="BJ30" s="57"/>
      <c r="BK30" s="57"/>
      <c r="BL30" s="57"/>
      <c r="BM30" s="57"/>
      <c r="BN30" s="57"/>
      <c r="BO30" s="57"/>
      <c r="BP30" s="57"/>
      <c r="BQ30" s="57"/>
      <c r="BR30" s="57"/>
      <c r="BS30" s="57"/>
      <c r="BT30" s="57"/>
      <c r="BU30" s="57"/>
      <c r="BV30" s="57"/>
      <c r="BW30" s="57"/>
      <c r="BX30" s="57"/>
      <c r="BY30" s="57"/>
      <c r="BZ30" s="57"/>
      <c r="CA30" s="69" t="s">
        <v>309</v>
      </c>
      <c r="CB30" s="173"/>
      <c r="CC30" s="173"/>
      <c r="CD30" s="173"/>
      <c r="CE30" s="57" t="s">
        <v>289</v>
      </c>
      <c r="CF30" s="57"/>
      <c r="CG30" s="57"/>
      <c r="CH30" s="57"/>
      <c r="CI30" s="57"/>
      <c r="CJ30" s="57"/>
      <c r="CK30" s="57"/>
      <c r="CL30" s="57"/>
      <c r="CM30" s="76"/>
      <c r="CN30" s="267"/>
      <c r="CO30" s="268"/>
      <c r="CP30" s="268"/>
      <c r="CQ30" s="268"/>
      <c r="CR30" s="268"/>
      <c r="CS30" s="268"/>
      <c r="CT30" s="268"/>
      <c r="CU30" s="268"/>
      <c r="CV30" s="268"/>
      <c r="CW30" s="268"/>
      <c r="CX30" s="268"/>
      <c r="CY30" s="268"/>
      <c r="CZ30" s="268"/>
      <c r="DA30" s="268"/>
      <c r="DB30" s="268"/>
      <c r="DC30" s="268"/>
      <c r="DD30" s="268"/>
      <c r="DE30" s="268"/>
      <c r="DF30" s="268"/>
      <c r="DG30" s="268"/>
      <c r="DH30" s="268"/>
      <c r="DI30" s="268"/>
      <c r="DJ30" s="268"/>
      <c r="DK30" s="268"/>
      <c r="DL30" s="268"/>
      <c r="DM30" s="268"/>
      <c r="DN30" s="268"/>
      <c r="DO30" s="269"/>
      <c r="DP30" s="254"/>
      <c r="DQ30" s="255"/>
      <c r="DR30" s="255"/>
      <c r="DS30" s="255"/>
      <c r="DT30" s="255"/>
      <c r="DU30" s="255"/>
      <c r="DV30" s="255"/>
      <c r="DW30" s="255"/>
      <c r="DX30" s="255"/>
      <c r="DY30" s="255"/>
      <c r="DZ30" s="255"/>
      <c r="EA30" s="255"/>
      <c r="EB30" s="255"/>
      <c r="EC30" s="255"/>
      <c r="ED30" s="255"/>
      <c r="EE30" s="255"/>
      <c r="EF30" s="255"/>
      <c r="EG30" s="255"/>
      <c r="EH30" s="255"/>
      <c r="EI30" s="255"/>
      <c r="EJ30" s="255"/>
      <c r="EK30" s="255"/>
      <c r="EL30" s="255"/>
      <c r="EM30" s="255"/>
      <c r="EN30" s="255"/>
      <c r="EO30" s="255"/>
      <c r="EP30" s="255"/>
      <c r="EQ30" s="255"/>
      <c r="ER30" s="255"/>
      <c r="ES30" s="255"/>
      <c r="ET30" s="255"/>
      <c r="EU30" s="255"/>
      <c r="EV30" s="255"/>
      <c r="EW30" s="255"/>
      <c r="EX30" s="255"/>
      <c r="EY30" s="255"/>
      <c r="EZ30" s="255"/>
      <c r="FA30" s="255"/>
      <c r="FB30" s="255"/>
      <c r="FC30" s="255"/>
      <c r="FD30" s="255"/>
      <c r="FE30" s="255"/>
      <c r="FF30" s="255"/>
      <c r="FG30" s="255"/>
      <c r="FH30" s="255"/>
      <c r="FI30" s="255"/>
      <c r="FJ30" s="255"/>
      <c r="FK30" s="255"/>
    </row>
    <row r="31" spans="1:167" s="72" customFormat="1" ht="3" customHeight="1" x14ac:dyDescent="0.2">
      <c r="A31" s="235"/>
      <c r="B31" s="236"/>
      <c r="C31" s="236"/>
      <c r="D31" s="236"/>
      <c r="E31" s="236"/>
      <c r="F31" s="236"/>
      <c r="G31" s="236"/>
      <c r="H31" s="236"/>
      <c r="I31" s="236"/>
      <c r="J31" s="236"/>
      <c r="K31" s="236"/>
      <c r="L31" s="236"/>
      <c r="M31" s="236"/>
      <c r="N31" s="236"/>
      <c r="O31" s="236"/>
      <c r="P31" s="236"/>
      <c r="Q31" s="236"/>
      <c r="R31" s="236"/>
      <c r="S31" s="236"/>
      <c r="T31" s="236"/>
      <c r="U31" s="236"/>
      <c r="V31" s="236"/>
      <c r="W31" s="236"/>
      <c r="X31" s="236"/>
      <c r="Y31" s="236"/>
      <c r="Z31" s="236"/>
      <c r="AA31" s="236"/>
      <c r="AB31" s="236"/>
      <c r="AC31" s="236"/>
      <c r="AD31" s="236"/>
      <c r="AE31" s="236"/>
      <c r="AF31" s="236"/>
      <c r="AG31" s="236"/>
      <c r="AH31" s="236"/>
      <c r="AI31" s="236"/>
      <c r="AJ31" s="236"/>
      <c r="AK31" s="236"/>
      <c r="AL31" s="236"/>
      <c r="AM31" s="236"/>
      <c r="AN31" s="236"/>
      <c r="AO31" s="239"/>
      <c r="AP31" s="239"/>
      <c r="AQ31" s="239"/>
      <c r="AR31" s="239"/>
      <c r="AS31" s="239"/>
      <c r="AT31" s="239"/>
      <c r="AU31" s="239"/>
      <c r="AV31" s="239"/>
      <c r="AW31" s="239"/>
      <c r="AX31" s="239"/>
      <c r="AY31" s="236"/>
      <c r="AZ31" s="236"/>
      <c r="BA31" s="236"/>
      <c r="BB31" s="236"/>
      <c r="BC31" s="236"/>
      <c r="BD31" s="236"/>
      <c r="BE31" s="236"/>
      <c r="BF31" s="236"/>
      <c r="BG31" s="236"/>
      <c r="BH31" s="236"/>
      <c r="BI31" s="75"/>
      <c r="BJ31" s="74"/>
      <c r="BK31" s="74"/>
      <c r="BL31" s="74"/>
      <c r="BM31" s="74"/>
      <c r="BN31" s="74"/>
      <c r="BO31" s="74"/>
      <c r="BP31" s="74"/>
      <c r="BQ31" s="74"/>
      <c r="BR31" s="74"/>
      <c r="BS31" s="74"/>
      <c r="BT31" s="74"/>
      <c r="BU31" s="74"/>
      <c r="BV31" s="74"/>
      <c r="BW31" s="74"/>
      <c r="BX31" s="74"/>
      <c r="BY31" s="74"/>
      <c r="BZ31" s="74"/>
      <c r="CA31" s="74"/>
      <c r="CB31" s="74"/>
      <c r="CC31" s="74"/>
      <c r="CD31" s="74"/>
      <c r="CE31" s="74"/>
      <c r="CF31" s="74"/>
      <c r="CG31" s="74"/>
      <c r="CH31" s="74"/>
      <c r="CI31" s="74"/>
      <c r="CJ31" s="74"/>
      <c r="CK31" s="74"/>
      <c r="CL31" s="74"/>
      <c r="CM31" s="73"/>
      <c r="CN31" s="270"/>
      <c r="CO31" s="271"/>
      <c r="CP31" s="271"/>
      <c r="CQ31" s="271"/>
      <c r="CR31" s="271"/>
      <c r="CS31" s="271"/>
      <c r="CT31" s="271"/>
      <c r="CU31" s="271"/>
      <c r="CV31" s="271"/>
      <c r="CW31" s="271"/>
      <c r="CX31" s="271"/>
      <c r="CY31" s="271"/>
      <c r="CZ31" s="271"/>
      <c r="DA31" s="271"/>
      <c r="DB31" s="271"/>
      <c r="DC31" s="271"/>
      <c r="DD31" s="271"/>
      <c r="DE31" s="271"/>
      <c r="DF31" s="271"/>
      <c r="DG31" s="271"/>
      <c r="DH31" s="271"/>
      <c r="DI31" s="271"/>
      <c r="DJ31" s="271"/>
      <c r="DK31" s="271"/>
      <c r="DL31" s="271"/>
      <c r="DM31" s="271"/>
      <c r="DN31" s="271"/>
      <c r="DO31" s="272"/>
      <c r="DP31" s="256"/>
      <c r="DQ31" s="257"/>
      <c r="DR31" s="257"/>
      <c r="DS31" s="257"/>
      <c r="DT31" s="257"/>
      <c r="DU31" s="257"/>
      <c r="DV31" s="257"/>
      <c r="DW31" s="257"/>
      <c r="DX31" s="257"/>
      <c r="DY31" s="257"/>
      <c r="DZ31" s="257"/>
      <c r="EA31" s="257"/>
      <c r="EB31" s="257"/>
      <c r="EC31" s="257"/>
      <c r="ED31" s="257"/>
      <c r="EE31" s="257"/>
      <c r="EF31" s="257"/>
      <c r="EG31" s="257"/>
      <c r="EH31" s="257"/>
      <c r="EI31" s="257"/>
      <c r="EJ31" s="257"/>
      <c r="EK31" s="257"/>
      <c r="EL31" s="257"/>
      <c r="EM31" s="257"/>
      <c r="EN31" s="257"/>
      <c r="EO31" s="257"/>
      <c r="EP31" s="257"/>
      <c r="EQ31" s="257"/>
      <c r="ER31" s="257"/>
      <c r="ES31" s="257"/>
      <c r="ET31" s="257"/>
      <c r="EU31" s="257"/>
      <c r="EV31" s="257"/>
      <c r="EW31" s="257"/>
      <c r="EX31" s="257"/>
      <c r="EY31" s="257"/>
      <c r="EZ31" s="257"/>
      <c r="FA31" s="257"/>
      <c r="FB31" s="257"/>
      <c r="FC31" s="257"/>
      <c r="FD31" s="257"/>
      <c r="FE31" s="257"/>
      <c r="FF31" s="257"/>
      <c r="FG31" s="257"/>
      <c r="FH31" s="257"/>
      <c r="FI31" s="257"/>
      <c r="FJ31" s="257"/>
      <c r="FK31" s="257"/>
    </row>
    <row r="32" spans="1:167" s="72" customFormat="1" ht="14.25" customHeight="1" x14ac:dyDescent="0.2">
      <c r="A32" s="235"/>
      <c r="B32" s="236"/>
      <c r="C32" s="236"/>
      <c r="D32" s="236"/>
      <c r="E32" s="236"/>
      <c r="F32" s="236"/>
      <c r="G32" s="236"/>
      <c r="H32" s="236"/>
      <c r="I32" s="236"/>
      <c r="J32" s="236"/>
      <c r="K32" s="236"/>
      <c r="L32" s="236"/>
      <c r="M32" s="236"/>
      <c r="N32" s="236"/>
      <c r="O32" s="236"/>
      <c r="P32" s="236"/>
      <c r="Q32" s="236"/>
      <c r="R32" s="236"/>
      <c r="S32" s="236"/>
      <c r="T32" s="236"/>
      <c r="U32" s="236"/>
      <c r="V32" s="236"/>
      <c r="W32" s="236"/>
      <c r="X32" s="236"/>
      <c r="Y32" s="236"/>
      <c r="Z32" s="236"/>
      <c r="AA32" s="236"/>
      <c r="AB32" s="236"/>
      <c r="AC32" s="236"/>
      <c r="AD32" s="236"/>
      <c r="AE32" s="236"/>
      <c r="AF32" s="236"/>
      <c r="AG32" s="236"/>
      <c r="AH32" s="236"/>
      <c r="AI32" s="236"/>
      <c r="AJ32" s="236"/>
      <c r="AK32" s="236"/>
      <c r="AL32" s="236"/>
      <c r="AM32" s="236"/>
      <c r="AN32" s="236"/>
      <c r="AO32" s="239"/>
      <c r="AP32" s="239"/>
      <c r="AQ32" s="239"/>
      <c r="AR32" s="239"/>
      <c r="AS32" s="239"/>
      <c r="AT32" s="239"/>
      <c r="AU32" s="239"/>
      <c r="AV32" s="239"/>
      <c r="AW32" s="239"/>
      <c r="AX32" s="239"/>
      <c r="AY32" s="236"/>
      <c r="AZ32" s="236"/>
      <c r="BA32" s="236"/>
      <c r="BB32" s="236"/>
      <c r="BC32" s="236"/>
      <c r="BD32" s="236"/>
      <c r="BE32" s="236"/>
      <c r="BF32" s="236"/>
      <c r="BG32" s="236"/>
      <c r="BH32" s="236"/>
      <c r="BI32" s="221" t="s">
        <v>308</v>
      </c>
      <c r="BJ32" s="221"/>
      <c r="BK32" s="221"/>
      <c r="BL32" s="221"/>
      <c r="BM32" s="221"/>
      <c r="BN32" s="221"/>
      <c r="BO32" s="221"/>
      <c r="BP32" s="221"/>
      <c r="BQ32" s="221"/>
      <c r="BR32" s="221"/>
      <c r="BS32" s="221" t="s">
        <v>307</v>
      </c>
      <c r="BT32" s="221"/>
      <c r="BU32" s="221"/>
      <c r="BV32" s="221"/>
      <c r="BW32" s="221"/>
      <c r="BX32" s="221"/>
      <c r="BY32" s="221"/>
      <c r="BZ32" s="221"/>
      <c r="CA32" s="221"/>
      <c r="CB32" s="221"/>
      <c r="CC32" s="221"/>
      <c r="CD32" s="221"/>
      <c r="CE32" s="221"/>
      <c r="CF32" s="221"/>
      <c r="CG32" s="221"/>
      <c r="CH32" s="221"/>
      <c r="CI32" s="221"/>
      <c r="CJ32" s="221"/>
      <c r="CK32" s="221"/>
      <c r="CL32" s="221"/>
      <c r="CM32" s="221"/>
      <c r="CN32" s="244" t="s">
        <v>308</v>
      </c>
      <c r="CO32" s="245"/>
      <c r="CP32" s="245"/>
      <c r="CQ32" s="245"/>
      <c r="CR32" s="245"/>
      <c r="CS32" s="245"/>
      <c r="CT32" s="245"/>
      <c r="CU32" s="245"/>
      <c r="CV32" s="245"/>
      <c r="CW32" s="245"/>
      <c r="CX32" s="245"/>
      <c r="CY32" s="245"/>
      <c r="CZ32" s="245"/>
      <c r="DA32" s="224"/>
      <c r="DB32" s="244" t="s">
        <v>307</v>
      </c>
      <c r="DC32" s="245"/>
      <c r="DD32" s="245"/>
      <c r="DE32" s="245"/>
      <c r="DF32" s="245"/>
      <c r="DG32" s="245"/>
      <c r="DH32" s="245"/>
      <c r="DI32" s="245"/>
      <c r="DJ32" s="245"/>
      <c r="DK32" s="245"/>
      <c r="DL32" s="245"/>
      <c r="DM32" s="245"/>
      <c r="DN32" s="245"/>
      <c r="DO32" s="224"/>
      <c r="DP32" s="221" t="s">
        <v>306</v>
      </c>
      <c r="DQ32" s="221"/>
      <c r="DR32" s="221"/>
      <c r="DS32" s="221"/>
      <c r="DT32" s="221"/>
      <c r="DU32" s="221"/>
      <c r="DV32" s="221"/>
      <c r="DW32" s="221"/>
      <c r="DX32" s="221"/>
      <c r="DY32" s="221"/>
      <c r="DZ32" s="221"/>
      <c r="EA32" s="221"/>
      <c r="EB32" s="221"/>
      <c r="EC32" s="221"/>
      <c r="ED32" s="221"/>
      <c r="EE32" s="221"/>
      <c r="EF32" s="221"/>
      <c r="EG32" s="221"/>
      <c r="EH32" s="221"/>
      <c r="EI32" s="221"/>
      <c r="EJ32" s="221"/>
      <c r="EK32" s="221"/>
      <c r="EL32" s="221"/>
      <c r="EM32" s="221"/>
      <c r="EN32" s="221" t="s">
        <v>305</v>
      </c>
      <c r="EO32" s="221"/>
      <c r="EP32" s="221"/>
      <c r="EQ32" s="221"/>
      <c r="ER32" s="221"/>
      <c r="ES32" s="221"/>
      <c r="ET32" s="221"/>
      <c r="EU32" s="221"/>
      <c r="EV32" s="221"/>
      <c r="EW32" s="221"/>
      <c r="EX32" s="221"/>
      <c r="EY32" s="221"/>
      <c r="EZ32" s="221"/>
      <c r="FA32" s="221"/>
      <c r="FB32" s="221"/>
      <c r="FC32" s="221"/>
      <c r="FD32" s="221"/>
      <c r="FE32" s="221"/>
      <c r="FF32" s="221"/>
      <c r="FG32" s="221"/>
      <c r="FH32" s="221"/>
      <c r="FI32" s="221"/>
      <c r="FJ32" s="221"/>
      <c r="FK32" s="244"/>
    </row>
    <row r="33" spans="1:167" s="57" customFormat="1" ht="11.1" customHeight="1" thickBot="1" x14ac:dyDescent="0.25">
      <c r="A33" s="224">
        <v>1</v>
      </c>
      <c r="B33" s="221"/>
      <c r="C33" s="221"/>
      <c r="D33" s="221"/>
      <c r="E33" s="221"/>
      <c r="F33" s="221"/>
      <c r="G33" s="221"/>
      <c r="H33" s="221"/>
      <c r="I33" s="221"/>
      <c r="J33" s="221"/>
      <c r="K33" s="221"/>
      <c r="L33" s="221"/>
      <c r="M33" s="221"/>
      <c r="N33" s="221"/>
      <c r="O33" s="221"/>
      <c r="P33" s="221"/>
      <c r="Q33" s="221"/>
      <c r="R33" s="221"/>
      <c r="S33" s="221"/>
      <c r="T33" s="221"/>
      <c r="U33" s="221"/>
      <c r="V33" s="221"/>
      <c r="W33" s="221"/>
      <c r="X33" s="221"/>
      <c r="Y33" s="221"/>
      <c r="Z33" s="221"/>
      <c r="AA33" s="221"/>
      <c r="AB33" s="221"/>
      <c r="AC33" s="221"/>
      <c r="AD33" s="221"/>
      <c r="AE33" s="213">
        <v>2</v>
      </c>
      <c r="AF33" s="213"/>
      <c r="AG33" s="213"/>
      <c r="AH33" s="213"/>
      <c r="AI33" s="213"/>
      <c r="AJ33" s="213"/>
      <c r="AK33" s="213"/>
      <c r="AL33" s="213"/>
      <c r="AM33" s="213"/>
      <c r="AN33" s="213"/>
      <c r="AO33" s="213">
        <v>3</v>
      </c>
      <c r="AP33" s="213"/>
      <c r="AQ33" s="213"/>
      <c r="AR33" s="213"/>
      <c r="AS33" s="213"/>
      <c r="AT33" s="213"/>
      <c r="AU33" s="213"/>
      <c r="AV33" s="213"/>
      <c r="AW33" s="213"/>
      <c r="AX33" s="213"/>
      <c r="AY33" s="213">
        <v>4</v>
      </c>
      <c r="AZ33" s="213"/>
      <c r="BA33" s="213"/>
      <c r="BB33" s="213"/>
      <c r="BC33" s="213"/>
      <c r="BD33" s="213"/>
      <c r="BE33" s="213"/>
      <c r="BF33" s="213"/>
      <c r="BG33" s="213"/>
      <c r="BH33" s="213"/>
      <c r="BI33" s="251">
        <v>5</v>
      </c>
      <c r="BJ33" s="251"/>
      <c r="BK33" s="251"/>
      <c r="BL33" s="251"/>
      <c r="BM33" s="251"/>
      <c r="BN33" s="251"/>
      <c r="BO33" s="251"/>
      <c r="BP33" s="251"/>
      <c r="BQ33" s="251"/>
      <c r="BR33" s="251"/>
      <c r="BS33" s="213">
        <v>6</v>
      </c>
      <c r="BT33" s="213"/>
      <c r="BU33" s="213"/>
      <c r="BV33" s="213"/>
      <c r="BW33" s="213"/>
      <c r="BX33" s="213"/>
      <c r="BY33" s="213"/>
      <c r="BZ33" s="213"/>
      <c r="CA33" s="213"/>
      <c r="CB33" s="213"/>
      <c r="CC33" s="213"/>
      <c r="CD33" s="213"/>
      <c r="CE33" s="213"/>
      <c r="CF33" s="213"/>
      <c r="CG33" s="213"/>
      <c r="CH33" s="213"/>
      <c r="CI33" s="213"/>
      <c r="CJ33" s="213"/>
      <c r="CK33" s="213"/>
      <c r="CL33" s="213"/>
      <c r="CM33" s="213"/>
      <c r="CN33" s="251">
        <v>7</v>
      </c>
      <c r="CO33" s="251"/>
      <c r="CP33" s="251"/>
      <c r="CQ33" s="251"/>
      <c r="CR33" s="251"/>
      <c r="CS33" s="251"/>
      <c r="CT33" s="251"/>
      <c r="CU33" s="251"/>
      <c r="CV33" s="251"/>
      <c r="CW33" s="251"/>
      <c r="CX33" s="251"/>
      <c r="CY33" s="251"/>
      <c r="CZ33" s="251"/>
      <c r="DA33" s="251"/>
      <c r="DB33" s="251">
        <v>8</v>
      </c>
      <c r="DC33" s="251"/>
      <c r="DD33" s="251"/>
      <c r="DE33" s="251"/>
      <c r="DF33" s="251"/>
      <c r="DG33" s="251"/>
      <c r="DH33" s="251"/>
      <c r="DI33" s="251"/>
      <c r="DJ33" s="251"/>
      <c r="DK33" s="251"/>
      <c r="DL33" s="251"/>
      <c r="DM33" s="251"/>
      <c r="DN33" s="251"/>
      <c r="DO33" s="251"/>
      <c r="DP33" s="251">
        <v>9</v>
      </c>
      <c r="DQ33" s="251"/>
      <c r="DR33" s="251"/>
      <c r="DS33" s="251"/>
      <c r="DT33" s="251"/>
      <c r="DU33" s="251"/>
      <c r="DV33" s="251"/>
      <c r="DW33" s="251"/>
      <c r="DX33" s="251"/>
      <c r="DY33" s="251"/>
      <c r="DZ33" s="251"/>
      <c r="EA33" s="251"/>
      <c r="EB33" s="251"/>
      <c r="EC33" s="251"/>
      <c r="ED33" s="251"/>
      <c r="EE33" s="251"/>
      <c r="EF33" s="251"/>
      <c r="EG33" s="251"/>
      <c r="EH33" s="251"/>
      <c r="EI33" s="251"/>
      <c r="EJ33" s="251"/>
      <c r="EK33" s="251"/>
      <c r="EL33" s="251"/>
      <c r="EM33" s="251"/>
      <c r="EN33" s="251">
        <v>10</v>
      </c>
      <c r="EO33" s="251"/>
      <c r="EP33" s="251"/>
      <c r="EQ33" s="251"/>
      <c r="ER33" s="251"/>
      <c r="ES33" s="251"/>
      <c r="ET33" s="251"/>
      <c r="EU33" s="251"/>
      <c r="EV33" s="251"/>
      <c r="EW33" s="251"/>
      <c r="EX33" s="251"/>
      <c r="EY33" s="251"/>
      <c r="EZ33" s="251"/>
      <c r="FA33" s="251"/>
      <c r="FB33" s="251"/>
      <c r="FC33" s="251"/>
      <c r="FD33" s="251"/>
      <c r="FE33" s="251"/>
      <c r="FF33" s="251"/>
      <c r="FG33" s="251"/>
      <c r="FH33" s="251"/>
      <c r="FI33" s="251"/>
      <c r="FJ33" s="251"/>
      <c r="FK33" s="275"/>
    </row>
    <row r="34" spans="1:167" s="57" customFormat="1" ht="11.25" customHeight="1" x14ac:dyDescent="0.25">
      <c r="A34" s="225"/>
      <c r="B34" s="226"/>
      <c r="C34" s="226"/>
      <c r="D34" s="226"/>
      <c r="E34" s="226"/>
      <c r="F34" s="226"/>
      <c r="G34" s="226"/>
      <c r="H34" s="226"/>
      <c r="I34" s="226"/>
      <c r="J34" s="226"/>
      <c r="K34" s="226"/>
      <c r="L34" s="226"/>
      <c r="M34" s="226"/>
      <c r="N34" s="226"/>
      <c r="O34" s="226"/>
      <c r="P34" s="226"/>
      <c r="Q34" s="226"/>
      <c r="R34" s="226"/>
      <c r="S34" s="226"/>
      <c r="T34" s="226"/>
      <c r="U34" s="226"/>
      <c r="V34" s="226"/>
      <c r="W34" s="226"/>
      <c r="X34" s="226"/>
      <c r="Y34" s="226"/>
      <c r="Z34" s="226"/>
      <c r="AA34" s="226"/>
      <c r="AB34" s="226"/>
      <c r="AC34" s="226"/>
      <c r="AD34" s="227"/>
      <c r="AE34" s="228"/>
      <c r="AF34" s="229"/>
      <c r="AG34" s="229"/>
      <c r="AH34" s="229"/>
      <c r="AI34" s="229"/>
      <c r="AJ34" s="229"/>
      <c r="AK34" s="229"/>
      <c r="AL34" s="229"/>
      <c r="AM34" s="229"/>
      <c r="AN34" s="229"/>
      <c r="AO34" s="273"/>
      <c r="AP34" s="273"/>
      <c r="AQ34" s="273"/>
      <c r="AR34" s="273"/>
      <c r="AS34" s="273"/>
      <c r="AT34" s="273"/>
      <c r="AU34" s="273"/>
      <c r="AV34" s="273"/>
      <c r="AW34" s="273"/>
      <c r="AX34" s="273"/>
      <c r="AY34" s="229"/>
      <c r="AZ34" s="229"/>
      <c r="BA34" s="229"/>
      <c r="BB34" s="229"/>
      <c r="BC34" s="229"/>
      <c r="BD34" s="229"/>
      <c r="BE34" s="229"/>
      <c r="BF34" s="229"/>
      <c r="BG34" s="229"/>
      <c r="BH34" s="229"/>
      <c r="BI34" s="229"/>
      <c r="BJ34" s="229"/>
      <c r="BK34" s="229"/>
      <c r="BL34" s="229"/>
      <c r="BM34" s="229"/>
      <c r="BN34" s="229"/>
      <c r="BO34" s="229"/>
      <c r="BP34" s="229"/>
      <c r="BQ34" s="229"/>
      <c r="BR34" s="229"/>
      <c r="BS34" s="200"/>
      <c r="BT34" s="200"/>
      <c r="BU34" s="200"/>
      <c r="BV34" s="200"/>
      <c r="BW34" s="200"/>
      <c r="BX34" s="200"/>
      <c r="BY34" s="200"/>
      <c r="BZ34" s="200"/>
      <c r="CA34" s="200"/>
      <c r="CB34" s="200"/>
      <c r="CC34" s="200"/>
      <c r="CD34" s="200"/>
      <c r="CE34" s="200"/>
      <c r="CF34" s="200"/>
      <c r="CG34" s="200"/>
      <c r="CH34" s="200"/>
      <c r="CI34" s="200"/>
      <c r="CJ34" s="200"/>
      <c r="CK34" s="200"/>
      <c r="CL34" s="200"/>
      <c r="CM34" s="200"/>
      <c r="CN34" s="229"/>
      <c r="CO34" s="229"/>
      <c r="CP34" s="229"/>
      <c r="CQ34" s="229"/>
      <c r="CR34" s="229"/>
      <c r="CS34" s="229"/>
      <c r="CT34" s="229"/>
      <c r="CU34" s="229"/>
      <c r="CV34" s="229"/>
      <c r="CW34" s="229"/>
      <c r="CX34" s="229"/>
      <c r="CY34" s="229"/>
      <c r="CZ34" s="229"/>
      <c r="DA34" s="229"/>
      <c r="DB34" s="200"/>
      <c r="DC34" s="200"/>
      <c r="DD34" s="200"/>
      <c r="DE34" s="200"/>
      <c r="DF34" s="200"/>
      <c r="DG34" s="200"/>
      <c r="DH34" s="200"/>
      <c r="DI34" s="200"/>
      <c r="DJ34" s="200"/>
      <c r="DK34" s="200"/>
      <c r="DL34" s="200"/>
      <c r="DM34" s="200"/>
      <c r="DN34" s="200"/>
      <c r="DO34" s="200"/>
      <c r="DP34" s="200"/>
      <c r="DQ34" s="200"/>
      <c r="DR34" s="200"/>
      <c r="DS34" s="200"/>
      <c r="DT34" s="200"/>
      <c r="DU34" s="200"/>
      <c r="DV34" s="200"/>
      <c r="DW34" s="200"/>
      <c r="DX34" s="200"/>
      <c r="DY34" s="200"/>
      <c r="DZ34" s="200"/>
      <c r="EA34" s="200"/>
      <c r="EB34" s="200"/>
      <c r="EC34" s="200"/>
      <c r="ED34" s="200"/>
      <c r="EE34" s="200"/>
      <c r="EF34" s="200"/>
      <c r="EG34" s="200"/>
      <c r="EH34" s="200"/>
      <c r="EI34" s="200"/>
      <c r="EJ34" s="200"/>
      <c r="EK34" s="200"/>
      <c r="EL34" s="200"/>
      <c r="EM34" s="200"/>
      <c r="EN34" s="200"/>
      <c r="EO34" s="200"/>
      <c r="EP34" s="200"/>
      <c r="EQ34" s="200"/>
      <c r="ER34" s="200"/>
      <c r="ES34" s="200"/>
      <c r="ET34" s="200"/>
      <c r="EU34" s="200"/>
      <c r="EV34" s="200"/>
      <c r="EW34" s="200"/>
      <c r="EX34" s="200"/>
      <c r="EY34" s="200"/>
      <c r="EZ34" s="200"/>
      <c r="FA34" s="200"/>
      <c r="FB34" s="200"/>
      <c r="FC34" s="200"/>
      <c r="FD34" s="200"/>
      <c r="FE34" s="200"/>
      <c r="FF34" s="200"/>
      <c r="FG34" s="200"/>
      <c r="FH34" s="200"/>
      <c r="FI34" s="200"/>
      <c r="FJ34" s="200"/>
      <c r="FK34" s="201"/>
    </row>
    <row r="35" spans="1:167" s="57" customFormat="1" ht="11.25" customHeight="1" thickBot="1" x14ac:dyDescent="0.25">
      <c r="A35" s="222"/>
      <c r="B35" s="222"/>
      <c r="C35" s="222"/>
      <c r="D35" s="222"/>
      <c r="E35" s="222"/>
      <c r="F35" s="222"/>
      <c r="G35" s="222"/>
      <c r="H35" s="222"/>
      <c r="I35" s="222"/>
      <c r="J35" s="222"/>
      <c r="K35" s="222"/>
      <c r="L35" s="222"/>
      <c r="M35" s="222"/>
      <c r="N35" s="222"/>
      <c r="O35" s="222"/>
      <c r="P35" s="222"/>
      <c r="Q35" s="222"/>
      <c r="R35" s="222"/>
      <c r="S35" s="222"/>
      <c r="T35" s="222"/>
      <c r="U35" s="222"/>
      <c r="V35" s="222"/>
      <c r="W35" s="222"/>
      <c r="X35" s="222"/>
      <c r="Y35" s="222"/>
      <c r="Z35" s="222"/>
      <c r="AA35" s="222"/>
      <c r="AB35" s="222"/>
      <c r="AC35" s="222"/>
      <c r="AD35" s="223"/>
      <c r="AE35" s="209"/>
      <c r="AF35" s="208"/>
      <c r="AG35" s="208"/>
      <c r="AH35" s="208"/>
      <c r="AI35" s="208"/>
      <c r="AJ35" s="208"/>
      <c r="AK35" s="208"/>
      <c r="AL35" s="208"/>
      <c r="AM35" s="208"/>
      <c r="AN35" s="208"/>
      <c r="AO35" s="220"/>
      <c r="AP35" s="220"/>
      <c r="AQ35" s="220"/>
      <c r="AR35" s="220"/>
      <c r="AS35" s="220"/>
      <c r="AT35" s="220"/>
      <c r="AU35" s="220"/>
      <c r="AV35" s="220"/>
      <c r="AW35" s="220"/>
      <c r="AX35" s="220"/>
      <c r="AY35" s="208"/>
      <c r="AZ35" s="208"/>
      <c r="BA35" s="208"/>
      <c r="BB35" s="208"/>
      <c r="BC35" s="208"/>
      <c r="BD35" s="208"/>
      <c r="BE35" s="208"/>
      <c r="BF35" s="208"/>
      <c r="BG35" s="208"/>
      <c r="BH35" s="208"/>
      <c r="BI35" s="208"/>
      <c r="BJ35" s="208"/>
      <c r="BK35" s="208"/>
      <c r="BL35" s="208"/>
      <c r="BM35" s="208"/>
      <c r="BN35" s="208"/>
      <c r="BO35" s="208"/>
      <c r="BP35" s="208"/>
      <c r="BQ35" s="208"/>
      <c r="BR35" s="208"/>
      <c r="BS35" s="198"/>
      <c r="BT35" s="198"/>
      <c r="BU35" s="198"/>
      <c r="BV35" s="198"/>
      <c r="BW35" s="198"/>
      <c r="BX35" s="198"/>
      <c r="BY35" s="198"/>
      <c r="BZ35" s="198"/>
      <c r="CA35" s="198"/>
      <c r="CB35" s="198"/>
      <c r="CC35" s="198"/>
      <c r="CD35" s="198"/>
      <c r="CE35" s="198"/>
      <c r="CF35" s="198"/>
      <c r="CG35" s="198"/>
      <c r="CH35" s="198"/>
      <c r="CI35" s="198"/>
      <c r="CJ35" s="198"/>
      <c r="CK35" s="198"/>
      <c r="CL35" s="198"/>
      <c r="CM35" s="198"/>
      <c r="CN35" s="207"/>
      <c r="CO35" s="207"/>
      <c r="CP35" s="207"/>
      <c r="CQ35" s="207"/>
      <c r="CR35" s="207"/>
      <c r="CS35" s="207"/>
      <c r="CT35" s="207"/>
      <c r="CU35" s="207"/>
      <c r="CV35" s="207"/>
      <c r="CW35" s="207"/>
      <c r="CX35" s="207"/>
      <c r="CY35" s="207"/>
      <c r="CZ35" s="207"/>
      <c r="DA35" s="207"/>
      <c r="DB35" s="198"/>
      <c r="DC35" s="198"/>
      <c r="DD35" s="198"/>
      <c r="DE35" s="198"/>
      <c r="DF35" s="198"/>
      <c r="DG35" s="198"/>
      <c r="DH35" s="198"/>
      <c r="DI35" s="198"/>
      <c r="DJ35" s="198"/>
      <c r="DK35" s="198"/>
      <c r="DL35" s="198"/>
      <c r="DM35" s="198"/>
      <c r="DN35" s="198"/>
      <c r="DO35" s="198"/>
      <c r="DP35" s="198"/>
      <c r="DQ35" s="198"/>
      <c r="DR35" s="198"/>
      <c r="DS35" s="198"/>
      <c r="DT35" s="198"/>
      <c r="DU35" s="198"/>
      <c r="DV35" s="198"/>
      <c r="DW35" s="198"/>
      <c r="DX35" s="198"/>
      <c r="DY35" s="198"/>
      <c r="DZ35" s="198"/>
      <c r="EA35" s="198"/>
      <c r="EB35" s="198"/>
      <c r="EC35" s="198"/>
      <c r="ED35" s="198"/>
      <c r="EE35" s="198"/>
      <c r="EF35" s="198"/>
      <c r="EG35" s="198"/>
      <c r="EH35" s="198"/>
      <c r="EI35" s="198"/>
      <c r="EJ35" s="198"/>
      <c r="EK35" s="198"/>
      <c r="EL35" s="198"/>
      <c r="EM35" s="198"/>
      <c r="EN35" s="198"/>
      <c r="EO35" s="198"/>
      <c r="EP35" s="198"/>
      <c r="EQ35" s="198"/>
      <c r="ER35" s="198"/>
      <c r="ES35" s="198"/>
      <c r="ET35" s="198"/>
      <c r="EU35" s="198"/>
      <c r="EV35" s="198"/>
      <c r="EW35" s="198"/>
      <c r="EX35" s="198"/>
      <c r="EY35" s="198"/>
      <c r="EZ35" s="198"/>
      <c r="FA35" s="198"/>
      <c r="FB35" s="198"/>
      <c r="FC35" s="198"/>
      <c r="FD35" s="198"/>
      <c r="FE35" s="198"/>
      <c r="FF35" s="198"/>
      <c r="FG35" s="198"/>
      <c r="FH35" s="198"/>
      <c r="FI35" s="198"/>
      <c r="FJ35" s="198"/>
      <c r="FK35" s="199"/>
    </row>
    <row r="36" spans="1:167" s="70" customFormat="1" ht="12" customHeight="1" thickBot="1" x14ac:dyDescent="0.25">
      <c r="BQ36" s="71" t="s">
        <v>304</v>
      </c>
      <c r="BS36" s="248"/>
      <c r="BT36" s="249"/>
      <c r="BU36" s="249"/>
      <c r="BV36" s="249"/>
      <c r="BW36" s="249"/>
      <c r="BX36" s="249"/>
      <c r="BY36" s="249"/>
      <c r="BZ36" s="249"/>
      <c r="CA36" s="249"/>
      <c r="CB36" s="249"/>
      <c r="CC36" s="249"/>
      <c r="CD36" s="249"/>
      <c r="CE36" s="249"/>
      <c r="CF36" s="249"/>
      <c r="CG36" s="249"/>
      <c r="CH36" s="249"/>
      <c r="CI36" s="249"/>
      <c r="CJ36" s="249"/>
      <c r="CK36" s="249"/>
      <c r="CL36" s="249"/>
      <c r="CM36" s="250"/>
      <c r="CN36" s="246" t="s">
        <v>112</v>
      </c>
      <c r="CO36" s="246"/>
      <c r="CP36" s="246"/>
      <c r="CQ36" s="246"/>
      <c r="CR36" s="246"/>
      <c r="CS36" s="246"/>
      <c r="CT36" s="246"/>
      <c r="CU36" s="246"/>
      <c r="CV36" s="246"/>
      <c r="CW36" s="246"/>
      <c r="CX36" s="246"/>
      <c r="CY36" s="246"/>
      <c r="CZ36" s="246"/>
      <c r="DA36" s="246"/>
      <c r="DB36" s="247"/>
      <c r="DC36" s="247"/>
      <c r="DD36" s="247"/>
      <c r="DE36" s="247"/>
      <c r="DF36" s="247"/>
      <c r="DG36" s="247"/>
      <c r="DH36" s="247"/>
      <c r="DI36" s="247"/>
      <c r="DJ36" s="247"/>
      <c r="DK36" s="247"/>
      <c r="DL36" s="247"/>
      <c r="DM36" s="247"/>
      <c r="DN36" s="247"/>
      <c r="DO36" s="247"/>
      <c r="DP36" s="202"/>
      <c r="DQ36" s="202"/>
      <c r="DR36" s="202"/>
      <c r="DS36" s="202"/>
      <c r="DT36" s="202"/>
      <c r="DU36" s="202"/>
      <c r="DV36" s="202"/>
      <c r="DW36" s="202"/>
      <c r="DX36" s="202"/>
      <c r="DY36" s="202"/>
      <c r="DZ36" s="202"/>
      <c r="EA36" s="202"/>
      <c r="EB36" s="202"/>
      <c r="EC36" s="202"/>
      <c r="ED36" s="202"/>
      <c r="EE36" s="202"/>
      <c r="EF36" s="202"/>
      <c r="EG36" s="202"/>
      <c r="EH36" s="202"/>
      <c r="EI36" s="202"/>
      <c r="EJ36" s="202"/>
      <c r="EK36" s="202"/>
      <c r="EL36" s="202"/>
      <c r="EM36" s="202"/>
      <c r="EN36" s="202"/>
      <c r="EO36" s="202"/>
      <c r="EP36" s="202"/>
      <c r="EQ36" s="202"/>
      <c r="ER36" s="202"/>
      <c r="ES36" s="202"/>
      <c r="ET36" s="202"/>
      <c r="EU36" s="202"/>
      <c r="EV36" s="202"/>
      <c r="EW36" s="202"/>
      <c r="EX36" s="202"/>
      <c r="EY36" s="202"/>
      <c r="EZ36" s="202"/>
      <c r="FA36" s="202"/>
      <c r="FB36" s="202"/>
      <c r="FC36" s="202"/>
      <c r="FD36" s="202"/>
      <c r="FE36" s="202"/>
      <c r="FF36" s="202"/>
      <c r="FG36" s="202"/>
      <c r="FH36" s="202"/>
      <c r="FI36" s="202"/>
      <c r="FJ36" s="202"/>
      <c r="FK36" s="203"/>
    </row>
    <row r="37" spans="1:167" ht="5.0999999999999996" customHeight="1" thickBot="1" x14ac:dyDescent="0.25"/>
    <row r="38" spans="1:167" s="57" customFormat="1" ht="10.5" customHeight="1" x14ac:dyDescent="0.2">
      <c r="ET38" s="69"/>
      <c r="EU38" s="69"/>
      <c r="EX38" s="69" t="s">
        <v>303</v>
      </c>
      <c r="EZ38" s="210"/>
      <c r="FA38" s="211"/>
      <c r="FB38" s="211"/>
      <c r="FC38" s="211"/>
      <c r="FD38" s="211"/>
      <c r="FE38" s="211"/>
      <c r="FF38" s="211"/>
      <c r="FG38" s="211"/>
      <c r="FH38" s="211"/>
      <c r="FI38" s="211"/>
      <c r="FJ38" s="211"/>
      <c r="FK38" s="212"/>
    </row>
    <row r="39" spans="1:167" s="57" customFormat="1" ht="10.5" customHeight="1" thickBot="1" x14ac:dyDescent="0.25">
      <c r="A39" s="57" t="s">
        <v>302</v>
      </c>
      <c r="N39" s="174"/>
      <c r="O39" s="174"/>
      <c r="P39" s="174"/>
      <c r="Q39" s="174"/>
      <c r="R39" s="174"/>
      <c r="S39" s="174"/>
      <c r="T39" s="174"/>
      <c r="U39" s="174"/>
      <c r="V39" s="174"/>
      <c r="W39" s="174"/>
      <c r="X39" s="174"/>
      <c r="Y39" s="174"/>
      <c r="Z39" s="174"/>
      <c r="AA39" s="174"/>
      <c r="AB39" s="174"/>
      <c r="AC39" s="174"/>
      <c r="AD39" s="174"/>
      <c r="AE39" s="174"/>
      <c r="AF39" s="174"/>
      <c r="AH39" s="174"/>
      <c r="AI39" s="174"/>
      <c r="AJ39" s="174"/>
      <c r="AK39" s="174"/>
      <c r="AL39" s="174"/>
      <c r="AM39" s="174"/>
      <c r="AN39" s="174"/>
      <c r="AO39" s="174"/>
      <c r="AP39" s="174"/>
      <c r="AQ39" s="174"/>
      <c r="AR39" s="174"/>
      <c r="AS39" s="174"/>
      <c r="AT39" s="174"/>
      <c r="AU39" s="174"/>
      <c r="AV39" s="174"/>
      <c r="AW39" s="174"/>
      <c r="AX39" s="174"/>
      <c r="AY39" s="174"/>
      <c r="AZ39" s="174"/>
      <c r="BA39" s="174"/>
      <c r="BB39" s="174"/>
      <c r="BC39" s="174"/>
      <c r="BD39" s="174"/>
      <c r="BE39" s="174"/>
      <c r="BF39" s="174"/>
      <c r="ET39" s="69"/>
      <c r="EU39" s="69"/>
      <c r="EW39" s="70"/>
      <c r="EX39" s="69" t="s">
        <v>301</v>
      </c>
      <c r="EZ39" s="178"/>
      <c r="FA39" s="179"/>
      <c r="FB39" s="179"/>
      <c r="FC39" s="179"/>
      <c r="FD39" s="179"/>
      <c r="FE39" s="179"/>
      <c r="FF39" s="179"/>
      <c r="FG39" s="179"/>
      <c r="FH39" s="179"/>
      <c r="FI39" s="179"/>
      <c r="FJ39" s="179"/>
      <c r="FK39" s="180"/>
    </row>
    <row r="40" spans="1:167" s="58" customFormat="1" ht="10.5" customHeight="1" thickBot="1" x14ac:dyDescent="0.25">
      <c r="N40" s="234" t="s">
        <v>59</v>
      </c>
      <c r="O40" s="234"/>
      <c r="P40" s="234"/>
      <c r="Q40" s="234"/>
      <c r="R40" s="234"/>
      <c r="S40" s="234"/>
      <c r="T40" s="234"/>
      <c r="U40" s="234"/>
      <c r="V40" s="234"/>
      <c r="W40" s="234"/>
      <c r="X40" s="234"/>
      <c r="Y40" s="234"/>
      <c r="Z40" s="234"/>
      <c r="AA40" s="234"/>
      <c r="AB40" s="234"/>
      <c r="AC40" s="234"/>
      <c r="AD40" s="234"/>
      <c r="AE40" s="234"/>
      <c r="AF40" s="234"/>
      <c r="AH40" s="233" t="s">
        <v>292</v>
      </c>
      <c r="AI40" s="233"/>
      <c r="AJ40" s="233"/>
      <c r="AK40" s="233"/>
      <c r="AL40" s="233"/>
      <c r="AM40" s="233"/>
      <c r="AN40" s="233"/>
      <c r="AO40" s="233"/>
      <c r="AP40" s="233"/>
      <c r="AQ40" s="233"/>
      <c r="AR40" s="233"/>
      <c r="AS40" s="233"/>
      <c r="AT40" s="233"/>
      <c r="AU40" s="233"/>
      <c r="AV40" s="233"/>
      <c r="AW40" s="233"/>
      <c r="AX40" s="233"/>
      <c r="AY40" s="233"/>
      <c r="AZ40" s="233"/>
      <c r="BA40" s="233"/>
      <c r="BB40" s="233"/>
      <c r="BC40" s="233"/>
      <c r="BD40" s="233"/>
      <c r="BE40" s="233"/>
      <c r="BF40" s="233"/>
    </row>
    <row r="41" spans="1:167" ht="10.5" customHeight="1" x14ac:dyDescent="0.2">
      <c r="A41" s="57" t="s">
        <v>300</v>
      </c>
      <c r="B41" s="57"/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7"/>
      <c r="Z41" s="57"/>
      <c r="AA41" s="57"/>
      <c r="AB41" s="57"/>
      <c r="AC41" s="57"/>
      <c r="AD41" s="57"/>
      <c r="AE41" s="57"/>
      <c r="AF41" s="57"/>
      <c r="AG41" s="57"/>
      <c r="AH41" s="57"/>
      <c r="AI41" s="57"/>
      <c r="AJ41" s="57"/>
      <c r="AK41" s="57"/>
      <c r="AL41" s="57"/>
      <c r="AM41" s="57"/>
      <c r="AN41" s="57"/>
      <c r="AO41" s="57"/>
      <c r="AP41" s="57"/>
      <c r="AQ41" s="57"/>
      <c r="AR41" s="57"/>
      <c r="AS41" s="57"/>
      <c r="AT41" s="57"/>
      <c r="AU41" s="57"/>
      <c r="AV41" s="57"/>
      <c r="AW41" s="57"/>
      <c r="AX41" s="57"/>
      <c r="AY41" s="57"/>
      <c r="AZ41" s="57"/>
      <c r="BA41" s="57"/>
      <c r="BB41" s="57"/>
      <c r="BC41" s="57"/>
      <c r="BD41" s="57"/>
      <c r="BE41" s="57"/>
      <c r="BF41" s="57"/>
      <c r="BG41" s="57"/>
      <c r="BH41" s="57"/>
      <c r="BI41" s="57"/>
      <c r="BJ41" s="57"/>
      <c r="BK41" s="57"/>
      <c r="BL41" s="57"/>
      <c r="BM41" s="57"/>
      <c r="BN41" s="57"/>
      <c r="BO41" s="57"/>
      <c r="BP41" s="57"/>
      <c r="BQ41" s="57"/>
      <c r="BR41" s="57"/>
      <c r="BS41" s="57"/>
      <c r="BT41" s="57"/>
      <c r="BU41" s="57"/>
      <c r="BV41" s="57"/>
      <c r="BX41" s="240" t="s">
        <v>299</v>
      </c>
      <c r="BY41" s="241"/>
      <c r="BZ41" s="241"/>
      <c r="CA41" s="241"/>
      <c r="CB41" s="241"/>
      <c r="CC41" s="241"/>
      <c r="CD41" s="241"/>
      <c r="CE41" s="241"/>
      <c r="CF41" s="241"/>
      <c r="CG41" s="241"/>
      <c r="CH41" s="241"/>
      <c r="CI41" s="241"/>
      <c r="CJ41" s="241"/>
      <c r="CK41" s="241"/>
      <c r="CL41" s="241"/>
      <c r="CM41" s="241"/>
      <c r="CN41" s="241"/>
      <c r="CO41" s="241"/>
      <c r="CP41" s="241"/>
      <c r="CQ41" s="241"/>
      <c r="CR41" s="241"/>
      <c r="CS41" s="241"/>
      <c r="CT41" s="241"/>
      <c r="CU41" s="241"/>
      <c r="CV41" s="241"/>
      <c r="CW41" s="241"/>
      <c r="CX41" s="241"/>
      <c r="CY41" s="241"/>
      <c r="CZ41" s="241"/>
      <c r="DA41" s="241"/>
      <c r="DB41" s="241"/>
      <c r="DC41" s="241"/>
      <c r="DD41" s="241"/>
      <c r="DE41" s="241"/>
      <c r="DF41" s="241"/>
      <c r="DG41" s="241"/>
      <c r="DH41" s="241"/>
      <c r="DI41" s="241"/>
      <c r="DJ41" s="241"/>
      <c r="DK41" s="241"/>
      <c r="DL41" s="241"/>
      <c r="DM41" s="241"/>
      <c r="DN41" s="241"/>
      <c r="DO41" s="241"/>
      <c r="DP41" s="241"/>
      <c r="DQ41" s="241"/>
      <c r="DR41" s="241"/>
      <c r="DS41" s="241"/>
      <c r="DT41" s="241"/>
      <c r="DU41" s="241"/>
      <c r="DV41" s="241"/>
      <c r="DW41" s="241"/>
      <c r="DX41" s="241"/>
      <c r="DY41" s="241"/>
      <c r="DZ41" s="241"/>
      <c r="EA41" s="241"/>
      <c r="EB41" s="241"/>
      <c r="EC41" s="241"/>
      <c r="ED41" s="241"/>
      <c r="EE41" s="241"/>
      <c r="EF41" s="241"/>
      <c r="EG41" s="241"/>
      <c r="EH41" s="241"/>
      <c r="EI41" s="241"/>
      <c r="EJ41" s="241"/>
      <c r="EK41" s="241"/>
      <c r="EL41" s="241"/>
      <c r="EM41" s="68"/>
      <c r="EN41" s="68"/>
      <c r="EO41" s="68"/>
      <c r="EP41" s="68"/>
      <c r="EQ41" s="68"/>
      <c r="ER41" s="68"/>
      <c r="ES41" s="68"/>
      <c r="ET41" s="68"/>
      <c r="EU41" s="68"/>
      <c r="EV41" s="68"/>
      <c r="EW41" s="68"/>
      <c r="EX41" s="68"/>
      <c r="EY41" s="68"/>
      <c r="EZ41" s="68"/>
      <c r="FA41" s="68"/>
      <c r="FB41" s="68"/>
      <c r="FC41" s="68"/>
      <c r="FD41" s="68"/>
      <c r="FE41" s="68"/>
      <c r="FF41" s="68"/>
      <c r="FG41" s="68"/>
      <c r="FH41" s="68"/>
      <c r="FI41" s="68"/>
      <c r="FJ41" s="68"/>
      <c r="FK41" s="67"/>
    </row>
    <row r="42" spans="1:167" ht="10.5" customHeight="1" x14ac:dyDescent="0.2">
      <c r="A42" s="57" t="s">
        <v>298</v>
      </c>
      <c r="B42" s="57"/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AL42" s="57"/>
      <c r="AM42" s="57"/>
      <c r="AN42" s="57"/>
      <c r="AO42" s="57"/>
      <c r="AP42" s="57"/>
      <c r="AQ42" s="57"/>
      <c r="AR42" s="57"/>
      <c r="AS42" s="57"/>
      <c r="AT42" s="57"/>
      <c r="AU42" s="57"/>
      <c r="AV42" s="57"/>
      <c r="AW42" s="57"/>
      <c r="AX42" s="57"/>
      <c r="AY42" s="57"/>
      <c r="AZ42" s="57"/>
      <c r="BA42" s="57"/>
      <c r="BB42" s="57"/>
      <c r="BC42" s="57"/>
      <c r="BD42" s="57"/>
      <c r="BE42" s="57"/>
      <c r="BF42" s="57"/>
      <c r="BG42" s="57"/>
      <c r="BH42" s="57"/>
      <c r="BI42" s="57"/>
      <c r="BJ42" s="57"/>
      <c r="BK42" s="57"/>
      <c r="BL42" s="57"/>
      <c r="BM42" s="57"/>
      <c r="BN42" s="57"/>
      <c r="BO42" s="57"/>
      <c r="BP42" s="57"/>
      <c r="BQ42" s="57"/>
      <c r="BR42" s="57"/>
      <c r="BS42" s="57"/>
      <c r="BT42" s="57"/>
      <c r="BU42" s="57"/>
      <c r="BV42" s="57"/>
      <c r="BX42" s="231" t="s">
        <v>297</v>
      </c>
      <c r="BY42" s="232"/>
      <c r="BZ42" s="232"/>
      <c r="CA42" s="232"/>
      <c r="CB42" s="232"/>
      <c r="CC42" s="232"/>
      <c r="CD42" s="232"/>
      <c r="CE42" s="232"/>
      <c r="CF42" s="232"/>
      <c r="CG42" s="232"/>
      <c r="CH42" s="232"/>
      <c r="CI42" s="232"/>
      <c r="CJ42" s="232"/>
      <c r="CK42" s="232"/>
      <c r="CL42" s="232"/>
      <c r="CM42" s="232"/>
      <c r="CN42" s="232"/>
      <c r="CO42" s="232"/>
      <c r="CP42" s="232"/>
      <c r="CQ42" s="232"/>
      <c r="CR42" s="232"/>
      <c r="CS42" s="232"/>
      <c r="CT42" s="232"/>
      <c r="CU42" s="232"/>
      <c r="CV42" s="232"/>
      <c r="CW42" s="232"/>
      <c r="CX42" s="232"/>
      <c r="CY42" s="232"/>
      <c r="CZ42" s="232"/>
      <c r="DA42" s="232"/>
      <c r="DB42" s="232"/>
      <c r="DC42" s="232"/>
      <c r="DD42" s="232"/>
      <c r="DE42" s="232"/>
      <c r="DF42" s="232"/>
      <c r="DG42" s="232"/>
      <c r="DH42" s="232"/>
      <c r="DI42" s="232"/>
      <c r="DJ42" s="232"/>
      <c r="DK42" s="232"/>
      <c r="DL42" s="232"/>
      <c r="DM42" s="232"/>
      <c r="DN42" s="232"/>
      <c r="DO42" s="232"/>
      <c r="DP42" s="232"/>
      <c r="DQ42" s="232"/>
      <c r="DR42" s="232"/>
      <c r="DS42" s="232"/>
      <c r="DT42" s="232"/>
      <c r="DU42" s="232"/>
      <c r="DV42" s="232"/>
      <c r="DW42" s="232"/>
      <c r="DX42" s="232"/>
      <c r="DY42" s="232"/>
      <c r="DZ42" s="232"/>
      <c r="EA42" s="232"/>
      <c r="EB42" s="232"/>
      <c r="EC42" s="232"/>
      <c r="ED42" s="232"/>
      <c r="EE42" s="232"/>
      <c r="EF42" s="232"/>
      <c r="EG42" s="232"/>
      <c r="EH42" s="232"/>
      <c r="EI42" s="232"/>
      <c r="EJ42" s="232"/>
      <c r="EK42" s="232"/>
      <c r="EL42" s="232"/>
      <c r="EM42" s="66"/>
      <c r="EN42" s="66"/>
      <c r="EO42" s="66"/>
      <c r="EP42" s="66"/>
      <c r="EQ42" s="66"/>
      <c r="ER42" s="66"/>
      <c r="ES42" s="66"/>
      <c r="ET42" s="66"/>
      <c r="EU42" s="66"/>
      <c r="EV42" s="66"/>
      <c r="EW42" s="66"/>
      <c r="EX42" s="66"/>
      <c r="EY42" s="66"/>
      <c r="EZ42" s="66"/>
      <c r="FA42" s="66"/>
      <c r="FB42" s="66"/>
      <c r="FC42" s="66"/>
      <c r="FD42" s="66"/>
      <c r="FE42" s="66"/>
      <c r="FF42" s="66"/>
      <c r="FG42" s="66"/>
      <c r="FH42" s="66"/>
      <c r="FI42" s="66"/>
      <c r="FJ42" s="66"/>
      <c r="FK42" s="65"/>
    </row>
    <row r="43" spans="1:167" ht="10.5" customHeight="1" x14ac:dyDescent="0.2">
      <c r="A43" s="57" t="s">
        <v>296</v>
      </c>
      <c r="B43" s="57"/>
      <c r="C43" s="57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174"/>
      <c r="O43" s="174"/>
      <c r="P43" s="174"/>
      <c r="Q43" s="174"/>
      <c r="R43" s="174"/>
      <c r="S43" s="174"/>
      <c r="T43" s="174"/>
      <c r="U43" s="174"/>
      <c r="V43" s="174"/>
      <c r="W43" s="174"/>
      <c r="X43" s="174"/>
      <c r="Y43" s="174"/>
      <c r="Z43" s="174"/>
      <c r="AA43" s="174"/>
      <c r="AB43" s="174"/>
      <c r="AC43" s="174"/>
      <c r="AD43" s="174"/>
      <c r="AE43" s="174"/>
      <c r="AF43" s="174"/>
      <c r="AH43" s="174"/>
      <c r="AI43" s="174"/>
      <c r="AJ43" s="174"/>
      <c r="AK43" s="174"/>
      <c r="AL43" s="174"/>
      <c r="AM43" s="174"/>
      <c r="AN43" s="174"/>
      <c r="AO43" s="174"/>
      <c r="AP43" s="174"/>
      <c r="AQ43" s="174"/>
      <c r="AR43" s="174"/>
      <c r="AS43" s="174"/>
      <c r="AT43" s="174"/>
      <c r="AU43" s="174"/>
      <c r="AV43" s="174"/>
      <c r="AW43" s="174"/>
      <c r="AX43" s="174"/>
      <c r="AY43" s="174"/>
      <c r="AZ43" s="174"/>
      <c r="BA43" s="174"/>
      <c r="BB43" s="174"/>
      <c r="BC43" s="174"/>
      <c r="BD43" s="174"/>
      <c r="BE43" s="174"/>
      <c r="BF43" s="174"/>
      <c r="BX43" s="63"/>
      <c r="BY43" s="57" t="s">
        <v>295</v>
      </c>
      <c r="CL43" s="57"/>
      <c r="CN43" s="57"/>
      <c r="CO43" s="57"/>
      <c r="CP43" s="57"/>
      <c r="CQ43" s="57"/>
      <c r="CR43" s="57"/>
      <c r="CS43" s="57"/>
      <c r="CT43" s="57"/>
      <c r="CU43" s="57"/>
      <c r="CV43" s="57"/>
      <c r="CW43" s="57"/>
      <c r="CX43" s="57"/>
      <c r="CY43" s="57"/>
      <c r="CZ43" s="57"/>
      <c r="DA43" s="57"/>
      <c r="DB43" s="57"/>
      <c r="DC43" s="57"/>
      <c r="DD43" s="57"/>
      <c r="DE43" s="57"/>
      <c r="DF43" s="57"/>
      <c r="DG43" s="57"/>
      <c r="DH43" s="57"/>
      <c r="DI43" s="57"/>
      <c r="DJ43" s="57"/>
      <c r="DK43" s="57"/>
      <c r="DL43" s="57"/>
      <c r="DM43" s="57"/>
      <c r="DN43" s="57"/>
      <c r="DO43" s="57"/>
      <c r="DP43" s="57"/>
      <c r="DQ43" s="57"/>
      <c r="DR43" s="57"/>
      <c r="DS43" s="57"/>
      <c r="DT43" s="57"/>
      <c r="DU43" s="57"/>
      <c r="DV43" s="57"/>
      <c r="DW43" s="57"/>
      <c r="DX43" s="57"/>
      <c r="DY43" s="57"/>
      <c r="DZ43" s="57"/>
      <c r="EA43" s="57"/>
      <c r="EB43" s="57"/>
      <c r="EC43" s="57"/>
      <c r="ED43" s="57"/>
      <c r="EE43" s="57"/>
      <c r="EF43" s="57"/>
      <c r="EG43" s="57"/>
      <c r="EH43" s="57"/>
      <c r="EI43" s="57"/>
      <c r="EJ43" s="57"/>
      <c r="EK43" s="57"/>
      <c r="EL43" s="57"/>
      <c r="EM43" s="57"/>
      <c r="EN43" s="57"/>
      <c r="EO43" s="57"/>
      <c r="EP43" s="57"/>
      <c r="EQ43" s="57"/>
      <c r="ER43" s="57"/>
      <c r="ES43" s="57"/>
      <c r="ET43" s="57"/>
      <c r="EU43" s="57"/>
      <c r="EV43" s="57"/>
      <c r="EW43" s="57"/>
      <c r="EX43" s="57"/>
      <c r="EY43" s="57"/>
      <c r="EZ43" s="57"/>
      <c r="FA43" s="57"/>
      <c r="FB43" s="57"/>
      <c r="FC43" s="57"/>
      <c r="FD43" s="57"/>
      <c r="FE43" s="57"/>
      <c r="FF43" s="57"/>
      <c r="FG43" s="57"/>
      <c r="FH43" s="57"/>
      <c r="FI43" s="57"/>
      <c r="FJ43" s="57"/>
      <c r="FK43" s="62"/>
    </row>
    <row r="44" spans="1:167" ht="10.5" customHeight="1" x14ac:dyDescent="0.2">
      <c r="N44" s="234" t="s">
        <v>59</v>
      </c>
      <c r="O44" s="234"/>
      <c r="P44" s="234"/>
      <c r="Q44" s="234"/>
      <c r="R44" s="234"/>
      <c r="S44" s="234"/>
      <c r="T44" s="234"/>
      <c r="U44" s="234"/>
      <c r="V44" s="234"/>
      <c r="W44" s="234"/>
      <c r="X44" s="234"/>
      <c r="Y44" s="234"/>
      <c r="Z44" s="234"/>
      <c r="AA44" s="234"/>
      <c r="AB44" s="234"/>
      <c r="AC44" s="234"/>
      <c r="AD44" s="234"/>
      <c r="AE44" s="234"/>
      <c r="AF44" s="234"/>
      <c r="AH44" s="233" t="s">
        <v>292</v>
      </c>
      <c r="AI44" s="233"/>
      <c r="AJ44" s="233"/>
      <c r="AK44" s="233"/>
      <c r="AL44" s="233"/>
      <c r="AM44" s="233"/>
      <c r="AN44" s="233"/>
      <c r="AO44" s="233"/>
      <c r="AP44" s="233"/>
      <c r="AQ44" s="233"/>
      <c r="AR44" s="233"/>
      <c r="AS44" s="233"/>
      <c r="AT44" s="233"/>
      <c r="AU44" s="233"/>
      <c r="AV44" s="233"/>
      <c r="AW44" s="233"/>
      <c r="AX44" s="233"/>
      <c r="AY44" s="233"/>
      <c r="AZ44" s="233"/>
      <c r="BA44" s="233"/>
      <c r="BB44" s="233"/>
      <c r="BC44" s="233"/>
      <c r="BD44" s="233"/>
      <c r="BE44" s="233"/>
      <c r="BF44" s="233"/>
      <c r="BX44" s="63"/>
      <c r="BY44" s="57" t="s">
        <v>294</v>
      </c>
      <c r="CL44" s="174"/>
      <c r="CM44" s="174"/>
      <c r="CN44" s="174"/>
      <c r="CO44" s="174"/>
      <c r="CP44" s="174"/>
      <c r="CQ44" s="174"/>
      <c r="CR44" s="174"/>
      <c r="CS44" s="174"/>
      <c r="CT44" s="174"/>
      <c r="CU44" s="174"/>
      <c r="CV44" s="174"/>
      <c r="CW44" s="174"/>
      <c r="CX44" s="174"/>
      <c r="CZ44" s="174"/>
      <c r="DA44" s="174"/>
      <c r="DB44" s="174"/>
      <c r="DC44" s="174"/>
      <c r="DD44" s="174"/>
      <c r="DE44" s="174"/>
      <c r="DF44" s="174"/>
      <c r="DG44" s="174"/>
      <c r="DH44" s="174"/>
      <c r="DJ44" s="174"/>
      <c r="DK44" s="174"/>
      <c r="DL44" s="174"/>
      <c r="DM44" s="174"/>
      <c r="DN44" s="174"/>
      <c r="DO44" s="174"/>
      <c r="DP44" s="174"/>
      <c r="DQ44" s="174"/>
      <c r="DR44" s="174"/>
      <c r="DS44" s="174"/>
      <c r="DT44" s="174"/>
      <c r="DU44" s="174"/>
      <c r="DV44" s="174"/>
      <c r="DW44" s="174"/>
      <c r="DX44" s="174"/>
      <c r="DY44" s="174"/>
      <c r="DZ44" s="174"/>
      <c r="EA44" s="174"/>
      <c r="EC44" s="176"/>
      <c r="ED44" s="176"/>
      <c r="EE44" s="176"/>
      <c r="EF44" s="176"/>
      <c r="EG44" s="176"/>
      <c r="EH44" s="176"/>
      <c r="EI44" s="176"/>
      <c r="EJ44" s="176"/>
      <c r="EK44" s="176"/>
      <c r="EL44" s="176"/>
      <c r="FJ44" s="57"/>
      <c r="FK44" s="62"/>
    </row>
    <row r="45" spans="1:167" ht="10.5" customHeight="1" x14ac:dyDescent="0.2">
      <c r="A45" s="57" t="s">
        <v>295</v>
      </c>
      <c r="B45" s="57"/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57"/>
      <c r="Z45" s="57"/>
      <c r="AA45" s="57"/>
      <c r="AB45" s="57"/>
      <c r="AC45" s="57"/>
      <c r="AD45" s="57"/>
      <c r="AE45" s="57"/>
      <c r="AF45" s="57"/>
      <c r="AG45" s="57"/>
      <c r="AH45" s="57"/>
      <c r="AI45" s="57"/>
      <c r="AJ45" s="57"/>
      <c r="AK45" s="57"/>
      <c r="AL45" s="57"/>
      <c r="AM45" s="57"/>
      <c r="AN45" s="57"/>
      <c r="AO45" s="57"/>
      <c r="AP45" s="57"/>
      <c r="AQ45" s="57"/>
      <c r="AR45" s="57"/>
      <c r="AS45" s="57"/>
      <c r="AT45" s="57"/>
      <c r="AU45" s="57"/>
      <c r="AV45" s="57"/>
      <c r="AW45" s="57"/>
      <c r="AX45" s="57"/>
      <c r="AY45" s="57"/>
      <c r="AZ45" s="57"/>
      <c r="BA45" s="57"/>
      <c r="BB45" s="57"/>
      <c r="BC45" s="57"/>
      <c r="BD45" s="57"/>
      <c r="BE45" s="57"/>
      <c r="BF45" s="57"/>
      <c r="BG45" s="57"/>
      <c r="BH45" s="57"/>
      <c r="BI45" s="57"/>
      <c r="BJ45" s="57"/>
      <c r="BK45" s="57"/>
      <c r="BL45" s="57"/>
      <c r="BM45" s="57"/>
      <c r="BN45" s="57"/>
      <c r="BO45" s="57"/>
      <c r="BP45" s="57"/>
      <c r="BQ45" s="57"/>
      <c r="BR45" s="57"/>
      <c r="BS45" s="57"/>
      <c r="BT45" s="57"/>
      <c r="BU45" s="57"/>
      <c r="BV45" s="57"/>
      <c r="BX45" s="63"/>
      <c r="CL45" s="175" t="s">
        <v>293</v>
      </c>
      <c r="CM45" s="175"/>
      <c r="CN45" s="175"/>
      <c r="CO45" s="175"/>
      <c r="CP45" s="175"/>
      <c r="CQ45" s="175"/>
      <c r="CR45" s="175"/>
      <c r="CS45" s="175"/>
      <c r="CT45" s="175"/>
      <c r="CU45" s="175"/>
      <c r="CV45" s="175"/>
      <c r="CW45" s="175"/>
      <c r="CX45" s="175"/>
      <c r="CZ45" s="175" t="s">
        <v>59</v>
      </c>
      <c r="DA45" s="175"/>
      <c r="DB45" s="175"/>
      <c r="DC45" s="175"/>
      <c r="DD45" s="175"/>
      <c r="DE45" s="175"/>
      <c r="DF45" s="175"/>
      <c r="DG45" s="175"/>
      <c r="DH45" s="175"/>
      <c r="DJ45" s="175" t="s">
        <v>292</v>
      </c>
      <c r="DK45" s="175"/>
      <c r="DL45" s="175"/>
      <c r="DM45" s="175"/>
      <c r="DN45" s="175"/>
      <c r="DO45" s="175"/>
      <c r="DP45" s="175"/>
      <c r="DQ45" s="175"/>
      <c r="DR45" s="175"/>
      <c r="DS45" s="175"/>
      <c r="DT45" s="175"/>
      <c r="DU45" s="175"/>
      <c r="DV45" s="175"/>
      <c r="DW45" s="175"/>
      <c r="DX45" s="175"/>
      <c r="DY45" s="175"/>
      <c r="DZ45" s="175"/>
      <c r="EA45" s="175"/>
      <c r="EC45" s="175" t="s">
        <v>291</v>
      </c>
      <c r="ED45" s="175"/>
      <c r="EE45" s="175"/>
      <c r="EF45" s="175"/>
      <c r="EG45" s="175"/>
      <c r="EH45" s="175"/>
      <c r="EI45" s="175"/>
      <c r="EJ45" s="175"/>
      <c r="EK45" s="175"/>
      <c r="EL45" s="175"/>
      <c r="FJ45" s="64"/>
      <c r="FK45" s="62"/>
    </row>
    <row r="46" spans="1:167" ht="10.5" customHeight="1" x14ac:dyDescent="0.2">
      <c r="A46" s="57" t="s">
        <v>294</v>
      </c>
      <c r="B46" s="57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174"/>
      <c r="O46" s="174"/>
      <c r="P46" s="174"/>
      <c r="Q46" s="174"/>
      <c r="R46" s="174"/>
      <c r="S46" s="174"/>
      <c r="T46" s="174"/>
      <c r="U46" s="174"/>
      <c r="V46" s="174"/>
      <c r="W46" s="174"/>
      <c r="X46" s="174"/>
      <c r="Y46" s="174"/>
      <c r="Z46" s="174"/>
      <c r="AA46" s="174"/>
      <c r="AB46" s="174"/>
      <c r="AD46" s="174"/>
      <c r="AE46" s="174"/>
      <c r="AF46" s="174"/>
      <c r="AG46" s="174"/>
      <c r="AH46" s="174"/>
      <c r="AI46" s="174"/>
      <c r="AJ46" s="174"/>
      <c r="AK46" s="174"/>
      <c r="AL46" s="174"/>
      <c r="AM46" s="174"/>
      <c r="AO46" s="174"/>
      <c r="AP46" s="174"/>
      <c r="AQ46" s="174"/>
      <c r="AR46" s="174"/>
      <c r="AS46" s="174"/>
      <c r="AT46" s="174"/>
      <c r="AU46" s="174"/>
      <c r="AV46" s="174"/>
      <c r="AW46" s="174"/>
      <c r="AX46" s="174"/>
      <c r="AY46" s="174"/>
      <c r="AZ46" s="174"/>
      <c r="BA46" s="174"/>
      <c r="BB46" s="174"/>
      <c r="BC46" s="174"/>
      <c r="BD46" s="174"/>
      <c r="BE46" s="174"/>
      <c r="BF46" s="174"/>
      <c r="BH46" s="176"/>
      <c r="BI46" s="176"/>
      <c r="BJ46" s="176"/>
      <c r="BK46" s="176"/>
      <c r="BL46" s="176"/>
      <c r="BM46" s="176"/>
      <c r="BN46" s="176"/>
      <c r="BO46" s="176"/>
      <c r="BP46" s="176"/>
      <c r="BQ46" s="176"/>
      <c r="BR46" s="176"/>
      <c r="BS46" s="176"/>
      <c r="BT46" s="176"/>
      <c r="BU46" s="176"/>
      <c r="BX46" s="63"/>
      <c r="BY46" s="177" t="s">
        <v>290</v>
      </c>
      <c r="BZ46" s="177"/>
      <c r="CA46" s="176"/>
      <c r="CB46" s="176"/>
      <c r="CC46" s="176"/>
      <c r="CD46" s="176"/>
      <c r="CE46" s="176"/>
      <c r="CF46" s="172" t="s">
        <v>290</v>
      </c>
      <c r="CG46" s="172"/>
      <c r="CH46" s="176"/>
      <c r="CI46" s="176"/>
      <c r="CJ46" s="176"/>
      <c r="CK46" s="176"/>
      <c r="CL46" s="176"/>
      <c r="CM46" s="176"/>
      <c r="CN46" s="176"/>
      <c r="CO46" s="176"/>
      <c r="CP46" s="176"/>
      <c r="CQ46" s="176"/>
      <c r="CR46" s="176"/>
      <c r="CS46" s="176"/>
      <c r="CT46" s="176"/>
      <c r="CU46" s="176"/>
      <c r="CV46" s="176"/>
      <c r="CW46" s="176"/>
      <c r="CX46" s="176"/>
      <c r="CY46" s="176"/>
      <c r="CZ46" s="176"/>
      <c r="DA46" s="176"/>
      <c r="DB46" s="176"/>
      <c r="DC46" s="176"/>
      <c r="DD46" s="176"/>
      <c r="DE46" s="177">
        <v>20</v>
      </c>
      <c r="DF46" s="177"/>
      <c r="DG46" s="177"/>
      <c r="DH46" s="177"/>
      <c r="DI46" s="173"/>
      <c r="DJ46" s="173"/>
      <c r="DK46" s="173"/>
      <c r="DL46" s="172" t="s">
        <v>289</v>
      </c>
      <c r="DM46" s="172"/>
      <c r="DN46" s="172"/>
      <c r="ED46" s="57"/>
      <c r="EE46" s="57"/>
      <c r="EF46" s="57"/>
      <c r="EG46" s="57"/>
      <c r="EK46" s="57"/>
      <c r="EL46" s="57"/>
      <c r="EM46" s="57"/>
      <c r="EN46" s="57"/>
      <c r="EO46" s="57"/>
      <c r="EP46" s="57"/>
      <c r="EQ46" s="57"/>
      <c r="ER46" s="57"/>
      <c r="ES46" s="57"/>
      <c r="ET46" s="57"/>
      <c r="EU46" s="57"/>
      <c r="EV46" s="57"/>
      <c r="EW46" s="57"/>
      <c r="EX46" s="57"/>
      <c r="EY46" s="57"/>
      <c r="EZ46" s="57"/>
      <c r="FA46" s="57"/>
      <c r="FB46" s="57"/>
      <c r="FC46" s="57"/>
      <c r="FD46" s="57"/>
      <c r="FE46" s="57"/>
      <c r="FF46" s="57"/>
      <c r="FG46" s="57"/>
      <c r="FH46" s="57"/>
      <c r="FI46" s="57"/>
      <c r="FJ46" s="57"/>
      <c r="FK46" s="62"/>
    </row>
    <row r="47" spans="1:167" s="58" customFormat="1" ht="9.75" customHeight="1" thickBot="1" x14ac:dyDescent="0.25">
      <c r="N47" s="175" t="s">
        <v>293</v>
      </c>
      <c r="O47" s="175"/>
      <c r="P47" s="175"/>
      <c r="Q47" s="175"/>
      <c r="R47" s="175"/>
      <c r="S47" s="175"/>
      <c r="T47" s="175"/>
      <c r="U47" s="175"/>
      <c r="V47" s="175"/>
      <c r="W47" s="175"/>
      <c r="X47" s="175"/>
      <c r="Y47" s="175"/>
      <c r="Z47" s="175"/>
      <c r="AA47" s="175"/>
      <c r="AB47" s="175"/>
      <c r="AD47" s="175" t="s">
        <v>59</v>
      </c>
      <c r="AE47" s="175"/>
      <c r="AF47" s="175"/>
      <c r="AG47" s="175"/>
      <c r="AH47" s="175"/>
      <c r="AI47" s="175"/>
      <c r="AJ47" s="175"/>
      <c r="AK47" s="175"/>
      <c r="AL47" s="175"/>
      <c r="AM47" s="175"/>
      <c r="AO47" s="175" t="s">
        <v>292</v>
      </c>
      <c r="AP47" s="175"/>
      <c r="AQ47" s="175"/>
      <c r="AR47" s="175"/>
      <c r="AS47" s="175"/>
      <c r="AT47" s="175"/>
      <c r="AU47" s="175"/>
      <c r="AV47" s="175"/>
      <c r="AW47" s="175"/>
      <c r="AX47" s="175"/>
      <c r="AY47" s="175"/>
      <c r="AZ47" s="175"/>
      <c r="BA47" s="175"/>
      <c r="BB47" s="175"/>
      <c r="BC47" s="175"/>
      <c r="BD47" s="175"/>
      <c r="BE47" s="175"/>
      <c r="BF47" s="175"/>
      <c r="BH47" s="230" t="s">
        <v>291</v>
      </c>
      <c r="BI47" s="230"/>
      <c r="BJ47" s="230"/>
      <c r="BK47" s="230"/>
      <c r="BL47" s="230"/>
      <c r="BM47" s="230"/>
      <c r="BN47" s="230"/>
      <c r="BO47" s="230"/>
      <c r="BP47" s="230"/>
      <c r="BQ47" s="230"/>
      <c r="BR47" s="230"/>
      <c r="BS47" s="230"/>
      <c r="BT47" s="230"/>
      <c r="BU47" s="230"/>
      <c r="BX47" s="61"/>
      <c r="BY47" s="60"/>
      <c r="BZ47" s="60"/>
      <c r="CA47" s="60"/>
      <c r="CB47" s="60"/>
      <c r="CC47" s="60"/>
      <c r="CD47" s="60"/>
      <c r="CE47" s="60"/>
      <c r="CF47" s="60"/>
      <c r="CG47" s="60"/>
      <c r="CH47" s="60"/>
      <c r="CI47" s="60"/>
      <c r="CJ47" s="60"/>
      <c r="CK47" s="60"/>
      <c r="CL47" s="60"/>
      <c r="CM47" s="60"/>
      <c r="CN47" s="60"/>
      <c r="CO47" s="60"/>
      <c r="CP47" s="60"/>
      <c r="CQ47" s="60"/>
      <c r="CR47" s="60"/>
      <c r="CS47" s="60"/>
      <c r="CT47" s="60"/>
      <c r="CU47" s="60"/>
      <c r="CV47" s="60"/>
      <c r="CW47" s="60"/>
      <c r="CX47" s="60"/>
      <c r="CY47" s="60"/>
      <c r="CZ47" s="60"/>
      <c r="DA47" s="60"/>
      <c r="DB47" s="60"/>
      <c r="DC47" s="60"/>
      <c r="DD47" s="60"/>
      <c r="DE47" s="60"/>
      <c r="DF47" s="60"/>
      <c r="DG47" s="60"/>
      <c r="DH47" s="60"/>
      <c r="DI47" s="60"/>
      <c r="DJ47" s="60"/>
      <c r="DK47" s="60"/>
      <c r="DL47" s="60"/>
      <c r="DM47" s="60"/>
      <c r="DN47" s="60"/>
      <c r="DO47" s="60"/>
      <c r="DP47" s="60"/>
      <c r="DQ47" s="60"/>
      <c r="DR47" s="60"/>
      <c r="DS47" s="60"/>
      <c r="DT47" s="60"/>
      <c r="DU47" s="60"/>
      <c r="DV47" s="60"/>
      <c r="DW47" s="60"/>
      <c r="DX47" s="60"/>
      <c r="DY47" s="60"/>
      <c r="DZ47" s="60"/>
      <c r="EA47" s="60"/>
      <c r="EB47" s="60"/>
      <c r="EC47" s="60"/>
      <c r="ED47" s="60"/>
      <c r="EE47" s="60"/>
      <c r="EF47" s="60"/>
      <c r="EG47" s="60"/>
      <c r="EH47" s="60"/>
      <c r="EI47" s="60"/>
      <c r="EJ47" s="60"/>
      <c r="EK47" s="60"/>
      <c r="EL47" s="60"/>
      <c r="EM47" s="60"/>
      <c r="EN47" s="60"/>
      <c r="EO47" s="60"/>
      <c r="EP47" s="60"/>
      <c r="EQ47" s="60"/>
      <c r="ER47" s="60"/>
      <c r="ES47" s="60"/>
      <c r="ET47" s="60"/>
      <c r="EU47" s="60"/>
      <c r="EV47" s="60"/>
      <c r="EW47" s="60"/>
      <c r="EX47" s="60"/>
      <c r="EY47" s="60"/>
      <c r="EZ47" s="60"/>
      <c r="FA47" s="60"/>
      <c r="FB47" s="60"/>
      <c r="FC47" s="60"/>
      <c r="FD47" s="60"/>
      <c r="FE47" s="60"/>
      <c r="FF47" s="60"/>
      <c r="FG47" s="60"/>
      <c r="FH47" s="60"/>
      <c r="FI47" s="60"/>
      <c r="FJ47" s="60"/>
      <c r="FK47" s="59"/>
    </row>
    <row r="48" spans="1:167" s="57" customFormat="1" ht="10.5" customHeight="1" x14ac:dyDescent="0.2">
      <c r="A48" s="177" t="s">
        <v>290</v>
      </c>
      <c r="B48" s="177"/>
      <c r="C48" s="176"/>
      <c r="D48" s="176"/>
      <c r="E48" s="176"/>
      <c r="F48" s="176"/>
      <c r="G48" s="176"/>
      <c r="H48" s="172" t="s">
        <v>290</v>
      </c>
      <c r="I48" s="172"/>
      <c r="J48" s="176"/>
      <c r="K48" s="176"/>
      <c r="L48" s="176"/>
      <c r="M48" s="176"/>
      <c r="N48" s="176"/>
      <c r="O48" s="176"/>
      <c r="P48" s="176"/>
      <c r="Q48" s="176"/>
      <c r="R48" s="176"/>
      <c r="S48" s="176"/>
      <c r="T48" s="176"/>
      <c r="U48" s="176"/>
      <c r="V48" s="176"/>
      <c r="W48" s="176"/>
      <c r="X48" s="176"/>
      <c r="Y48" s="176"/>
      <c r="Z48" s="176"/>
      <c r="AA48" s="176"/>
      <c r="AB48" s="176"/>
      <c r="AC48" s="176"/>
      <c r="AD48" s="176"/>
      <c r="AE48" s="176"/>
      <c r="AF48" s="176"/>
      <c r="AG48" s="177">
        <v>20</v>
      </c>
      <c r="AH48" s="177"/>
      <c r="AI48" s="177"/>
      <c r="AJ48" s="177"/>
      <c r="AK48" s="173"/>
      <c r="AL48" s="173"/>
      <c r="AM48" s="173"/>
      <c r="AN48" s="172" t="s">
        <v>289</v>
      </c>
      <c r="AO48" s="172"/>
      <c r="AP48" s="172"/>
    </row>
    <row r="49" s="57" customFormat="1" ht="3" customHeight="1" x14ac:dyDescent="0.2"/>
  </sheetData>
  <mergeCells count="133">
    <mergeCell ref="BP1:FK1"/>
    <mergeCell ref="BP2:FK2"/>
    <mergeCell ref="BP4:FK4"/>
    <mergeCell ref="BP5:FK5"/>
    <mergeCell ref="BP3:FK3"/>
    <mergeCell ref="AY28:BH32"/>
    <mergeCell ref="CN33:DA33"/>
    <mergeCell ref="DB33:DO33"/>
    <mergeCell ref="EN33:FK33"/>
    <mergeCell ref="DY6:FK6"/>
    <mergeCell ref="DY7:FK7"/>
    <mergeCell ref="BP7:CK7"/>
    <mergeCell ref="BP6:CK6"/>
    <mergeCell ref="EZ10:FK10"/>
    <mergeCell ref="BQ8:BU8"/>
    <mergeCell ref="BV8:BW8"/>
    <mergeCell ref="BX8:CT8"/>
    <mergeCell ref="CY8:DA8"/>
    <mergeCell ref="DB8:DD8"/>
    <mergeCell ref="B9:EX9"/>
    <mergeCell ref="CU8:CX8"/>
    <mergeCell ref="AO13:EL14"/>
    <mergeCell ref="EZ15:FK17"/>
    <mergeCell ref="AO18:EL18"/>
    <mergeCell ref="AO21:EL22"/>
    <mergeCell ref="AO19:EL20"/>
    <mergeCell ref="CN32:DA32"/>
    <mergeCell ref="DB32:DO32"/>
    <mergeCell ref="L25:AV25"/>
    <mergeCell ref="CN36:DA36"/>
    <mergeCell ref="DB36:DO36"/>
    <mergeCell ref="BS36:CM36"/>
    <mergeCell ref="DP36:EM36"/>
    <mergeCell ref="CN34:DA34"/>
    <mergeCell ref="DP33:EM33"/>
    <mergeCell ref="DP34:EM34"/>
    <mergeCell ref="DB34:DO34"/>
    <mergeCell ref="DP28:FK31"/>
    <mergeCell ref="BI28:CM28"/>
    <mergeCell ref="BI29:CM29"/>
    <mergeCell ref="CB30:CD30"/>
    <mergeCell ref="CN28:DO31"/>
    <mergeCell ref="EN32:FK32"/>
    <mergeCell ref="AO34:AX34"/>
    <mergeCell ref="BI33:BR33"/>
    <mergeCell ref="BI34:BR34"/>
    <mergeCell ref="AO33:AX33"/>
    <mergeCell ref="AY33:BH33"/>
    <mergeCell ref="AY34:BH34"/>
    <mergeCell ref="AY35:BH35"/>
    <mergeCell ref="A28:AD32"/>
    <mergeCell ref="AE28:AN32"/>
    <mergeCell ref="AO28:AX32"/>
    <mergeCell ref="N39:AF39"/>
    <mergeCell ref="BX41:EL41"/>
    <mergeCell ref="AH39:BF39"/>
    <mergeCell ref="DP32:EM32"/>
    <mergeCell ref="BS32:CM32"/>
    <mergeCell ref="BX42:EL42"/>
    <mergeCell ref="CL44:CX44"/>
    <mergeCell ref="EC44:EL44"/>
    <mergeCell ref="AH43:BF43"/>
    <mergeCell ref="AH44:BF44"/>
    <mergeCell ref="EC45:EL45"/>
    <mergeCell ref="N43:AF43"/>
    <mergeCell ref="N44:AF44"/>
    <mergeCell ref="N40:AF40"/>
    <mergeCell ref="AH40:BF40"/>
    <mergeCell ref="A48:B48"/>
    <mergeCell ref="C48:G48"/>
    <mergeCell ref="H48:I48"/>
    <mergeCell ref="J48:AF48"/>
    <mergeCell ref="N47:AB47"/>
    <mergeCell ref="AD47:AM47"/>
    <mergeCell ref="AD46:AM46"/>
    <mergeCell ref="N46:AB46"/>
    <mergeCell ref="CF46:CG46"/>
    <mergeCell ref="AG48:AJ48"/>
    <mergeCell ref="AK48:AM48"/>
    <mergeCell ref="AN48:AP48"/>
    <mergeCell ref="AO46:BF46"/>
    <mergeCell ref="AO47:BF47"/>
    <mergeCell ref="BH46:BU46"/>
    <mergeCell ref="BH47:BU47"/>
    <mergeCell ref="BY46:BZ46"/>
    <mergeCell ref="CA46:CE46"/>
    <mergeCell ref="L24:AV24"/>
    <mergeCell ref="CN35:DA35"/>
    <mergeCell ref="DB35:DO35"/>
    <mergeCell ref="BI35:BR35"/>
    <mergeCell ref="AE35:AN35"/>
    <mergeCell ref="EZ38:FK38"/>
    <mergeCell ref="AR12:AV12"/>
    <mergeCell ref="AW12:AX12"/>
    <mergeCell ref="AY12:BU12"/>
    <mergeCell ref="CC12:CE12"/>
    <mergeCell ref="DP35:EM35"/>
    <mergeCell ref="AE33:AN33"/>
    <mergeCell ref="BV12:BY12"/>
    <mergeCell ref="AY16:BZ17"/>
    <mergeCell ref="BZ12:CB12"/>
    <mergeCell ref="AO35:AX35"/>
    <mergeCell ref="BS33:CM33"/>
    <mergeCell ref="BS34:CM34"/>
    <mergeCell ref="BI32:BR32"/>
    <mergeCell ref="BS35:CM35"/>
    <mergeCell ref="A35:AD35"/>
    <mergeCell ref="A33:AD33"/>
    <mergeCell ref="A34:AD34"/>
    <mergeCell ref="AE34:AN34"/>
    <mergeCell ref="EZ39:FK39"/>
    <mergeCell ref="EZ11:FK11"/>
    <mergeCell ref="EZ12:FK12"/>
    <mergeCell ref="EZ18:FK18"/>
    <mergeCell ref="EZ20:FK20"/>
    <mergeCell ref="EZ21:FK22"/>
    <mergeCell ref="EZ19:FK19"/>
    <mergeCell ref="EZ24:FK24"/>
    <mergeCell ref="EN35:FK35"/>
    <mergeCell ref="EZ13:FK14"/>
    <mergeCell ref="EN34:FK34"/>
    <mergeCell ref="EN36:FK36"/>
    <mergeCell ref="EN26:FK26"/>
    <mergeCell ref="EZ23:FK23"/>
    <mergeCell ref="DL46:DN46"/>
    <mergeCell ref="DI46:DK46"/>
    <mergeCell ref="DJ44:EA44"/>
    <mergeCell ref="CZ44:DH44"/>
    <mergeCell ref="DJ45:EA45"/>
    <mergeCell ref="CH46:DD46"/>
    <mergeCell ref="DE46:DH46"/>
    <mergeCell ref="CL45:CX45"/>
    <mergeCell ref="CZ45:DH45"/>
  </mergeCells>
  <pageMargins left="0.39370078740157483" right="0.31496062992125984" top="0.59055118110236227" bottom="0.35433070866141736" header="0.19685039370078741" footer="0.19685039370078741"/>
  <pageSetup paperSize="9" scale="94" fitToHeight="0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"/>
  <sheetViews>
    <sheetView zoomScale="115" zoomScaleNormal="115" zoomScaleSheetLayoutView="130" workbookViewId="0">
      <selection activeCell="C5" sqref="C5"/>
    </sheetView>
  </sheetViews>
  <sheetFormatPr defaultColWidth="9.33203125" defaultRowHeight="14.25" x14ac:dyDescent="0.2"/>
  <cols>
    <col min="1" max="1" width="21.1640625" style="7" customWidth="1"/>
    <col min="2" max="2" width="12.33203125" style="7" customWidth="1"/>
    <col min="3" max="3" width="24.83203125" style="7" customWidth="1"/>
    <col min="4" max="9" width="14.33203125" style="7" customWidth="1"/>
    <col min="10" max="10" width="11.83203125" style="7" customWidth="1"/>
    <col min="11" max="11" width="9.33203125" style="7"/>
    <col min="12" max="12" width="26.33203125" style="7" customWidth="1"/>
    <col min="13" max="16384" width="9.33203125" style="7"/>
  </cols>
  <sheetData>
    <row r="1" spans="1:12" ht="37.5" customHeight="1" x14ac:dyDescent="0.2">
      <c r="A1" s="140" t="s">
        <v>75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</row>
    <row r="2" spans="1:12" ht="69.75" customHeight="1" x14ac:dyDescent="0.2">
      <c r="A2" s="8" t="s">
        <v>73</v>
      </c>
      <c r="B2" s="8" t="s">
        <v>63</v>
      </c>
      <c r="C2" s="8" t="s">
        <v>64</v>
      </c>
      <c r="D2" s="8" t="s">
        <v>65</v>
      </c>
      <c r="E2" s="8" t="s">
        <v>66</v>
      </c>
      <c r="F2" s="8" t="s">
        <v>67</v>
      </c>
      <c r="G2" s="8" t="s">
        <v>68</v>
      </c>
      <c r="H2" s="8" t="s">
        <v>74</v>
      </c>
      <c r="I2" s="8" t="s">
        <v>69</v>
      </c>
      <c r="J2" s="8" t="s">
        <v>70</v>
      </c>
      <c r="K2" s="8" t="s">
        <v>71</v>
      </c>
      <c r="L2" s="8" t="s">
        <v>72</v>
      </c>
    </row>
    <row r="3" spans="1:12" ht="16.5" customHeight="1" x14ac:dyDescent="0.2">
      <c r="A3" s="36" t="s">
        <v>82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</row>
    <row r="4" spans="1:12" ht="63" customHeight="1" x14ac:dyDescent="0.2">
      <c r="A4" s="34" t="str">
        <f>[1]стр.1_3!$A$62</f>
        <v>000000000001530122611Г420010003007001007100101</v>
      </c>
      <c r="B4" s="37"/>
      <c r="C4" s="37" t="s">
        <v>423</v>
      </c>
      <c r="D4" s="37" t="s">
        <v>395</v>
      </c>
      <c r="E4" s="37" t="s">
        <v>395</v>
      </c>
      <c r="F4" s="37" t="s">
        <v>395</v>
      </c>
      <c r="G4" s="37" t="s">
        <v>396</v>
      </c>
      <c r="H4" s="37" t="s">
        <v>397</v>
      </c>
      <c r="I4" s="37"/>
      <c r="J4" s="37" t="s">
        <v>397</v>
      </c>
      <c r="K4" s="125" t="s">
        <v>422</v>
      </c>
      <c r="L4" s="37" t="s">
        <v>398</v>
      </c>
    </row>
    <row r="5" spans="1:12" ht="16.5" customHeight="1" x14ac:dyDescent="0.2">
      <c r="A5" s="37"/>
      <c r="B5" s="37"/>
      <c r="C5" s="37"/>
      <c r="D5" s="37"/>
      <c r="E5" s="37"/>
      <c r="F5" s="37"/>
      <c r="G5" s="38"/>
      <c r="H5" s="38"/>
      <c r="I5" s="37"/>
      <c r="J5" s="37"/>
      <c r="K5" s="37"/>
      <c r="L5" s="37"/>
    </row>
  </sheetData>
  <mergeCells count="1">
    <mergeCell ref="A1:L1"/>
  </mergeCells>
  <printOptions horizontalCentered="1"/>
  <pageMargins left="0.19685040000000001" right="3.9370079999999997E-3" top="0.39370080000000002" bottom="0.39370080000000002" header="0.3" footer="0.3"/>
  <pageSetup paperSize="9" scale="83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1"/>
  <sheetViews>
    <sheetView zoomScale="75" zoomScaleNormal="75" zoomScaleSheetLayoutView="115" workbookViewId="0">
      <selection activeCell="A16" sqref="A16"/>
    </sheetView>
  </sheetViews>
  <sheetFormatPr defaultColWidth="9.33203125" defaultRowHeight="14.25" x14ac:dyDescent="0.2"/>
  <cols>
    <col min="1" max="1" width="142" style="7" customWidth="1"/>
    <col min="2" max="2" width="23.33203125" style="7" customWidth="1"/>
    <col min="3" max="16384" width="9.33203125" style="7"/>
  </cols>
  <sheetData>
    <row r="1" spans="1:2" x14ac:dyDescent="0.2">
      <c r="A1" s="99" t="s">
        <v>345</v>
      </c>
    </row>
    <row r="2" spans="1:2" ht="12.6" customHeight="1" x14ac:dyDescent="0.2">
      <c r="A2" s="142" t="s">
        <v>346</v>
      </c>
      <c r="B2" s="142"/>
    </row>
    <row r="3" spans="1:2" ht="12.75" customHeight="1" x14ac:dyDescent="0.2">
      <c r="A3" s="141"/>
      <c r="B3" s="141"/>
    </row>
    <row r="4" spans="1:2" ht="14.25" customHeight="1" x14ac:dyDescent="0.2">
      <c r="A4" s="9" t="s">
        <v>10</v>
      </c>
      <c r="B4" s="9" t="s">
        <v>11</v>
      </c>
    </row>
    <row r="5" spans="1:2" ht="22.5" customHeight="1" x14ac:dyDescent="0.2">
      <c r="A5" s="10" t="s">
        <v>12</v>
      </c>
      <c r="B5" s="10" t="s">
        <v>13</v>
      </c>
    </row>
    <row r="6" spans="1:2" ht="18" customHeight="1" x14ac:dyDescent="0.2">
      <c r="A6" s="11" t="s">
        <v>79</v>
      </c>
      <c r="B6" s="13">
        <v>8987602</v>
      </c>
    </row>
    <row r="7" spans="1:2" ht="33.75" customHeight="1" x14ac:dyDescent="0.2">
      <c r="A7" s="12" t="s">
        <v>76</v>
      </c>
      <c r="B7" s="13">
        <v>8987602</v>
      </c>
    </row>
    <row r="8" spans="1:2" ht="30" customHeight="1" x14ac:dyDescent="0.2">
      <c r="A8" s="12" t="s">
        <v>77</v>
      </c>
      <c r="B8" s="13"/>
    </row>
    <row r="9" spans="1:2" ht="33.75" customHeight="1" x14ac:dyDescent="0.2">
      <c r="A9" s="12" t="s">
        <v>78</v>
      </c>
      <c r="B9" s="13"/>
    </row>
    <row r="10" spans="1:2" ht="20.25" customHeight="1" x14ac:dyDescent="0.2">
      <c r="A10" s="11" t="s">
        <v>80</v>
      </c>
      <c r="B10" s="13">
        <v>6415069.2199999997</v>
      </c>
    </row>
    <row r="11" spans="1:2" ht="18" customHeight="1" x14ac:dyDescent="0.2">
      <c r="A11" s="12" t="s">
        <v>81</v>
      </c>
      <c r="B11" s="13">
        <v>1528390</v>
      </c>
    </row>
  </sheetData>
  <mergeCells count="2">
    <mergeCell ref="A3:B3"/>
    <mergeCell ref="A2:B2"/>
  </mergeCells>
  <printOptions horizontalCentered="1"/>
  <pageMargins left="0.19685040000000001" right="3.9370079999999997E-3" top="0.39370080000000002" bottom="0.39370080000000002" header="0.3" footer="0.3"/>
  <pageSetup paperSize="9" scale="97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9"/>
  <sheetViews>
    <sheetView topLeftCell="B1" zoomScale="75" zoomScaleNormal="75" zoomScaleSheetLayoutView="115" workbookViewId="0">
      <selection activeCell="C28" sqref="C28"/>
    </sheetView>
  </sheetViews>
  <sheetFormatPr defaultRowHeight="12.75" x14ac:dyDescent="0.2"/>
  <cols>
    <col min="2" max="2" width="142" customWidth="1"/>
    <col min="3" max="3" width="19.33203125" customWidth="1"/>
    <col min="4" max="4" width="59" customWidth="1"/>
  </cols>
  <sheetData>
    <row r="1" spans="1:4" ht="14.25" x14ac:dyDescent="0.2">
      <c r="C1" s="21" t="s">
        <v>111</v>
      </c>
    </row>
    <row r="2" spans="1:4" ht="18.75" customHeight="1" x14ac:dyDescent="0.2">
      <c r="A2" s="144" t="s">
        <v>15</v>
      </c>
      <c r="B2" s="144"/>
      <c r="C2" s="144"/>
      <c r="D2" s="143" t="s">
        <v>96</v>
      </c>
    </row>
    <row r="3" spans="1:4" ht="18.75" customHeight="1" x14ac:dyDescent="0.2">
      <c r="A3" s="145" t="s">
        <v>348</v>
      </c>
      <c r="B3" s="145"/>
      <c r="C3" s="145"/>
      <c r="D3" s="143"/>
    </row>
    <row r="4" spans="1:4" ht="12.6" customHeight="1" x14ac:dyDescent="0.2">
      <c r="A4" s="96"/>
      <c r="B4" s="96" t="s">
        <v>347</v>
      </c>
      <c r="C4" s="96"/>
      <c r="D4" s="143"/>
    </row>
    <row r="5" spans="1:4" ht="21.75" customHeight="1" x14ac:dyDescent="0.2">
      <c r="A5" s="14" t="s">
        <v>95</v>
      </c>
      <c r="B5" s="14" t="s">
        <v>10</v>
      </c>
      <c r="C5" s="9" t="s">
        <v>97</v>
      </c>
      <c r="D5" s="143"/>
    </row>
    <row r="6" spans="1:4" ht="14.25" customHeight="1" x14ac:dyDescent="0.2">
      <c r="A6" s="17">
        <v>1</v>
      </c>
      <c r="B6" s="17">
        <v>2</v>
      </c>
      <c r="C6" s="10">
        <v>3</v>
      </c>
      <c r="D6" s="16"/>
    </row>
    <row r="7" spans="1:4" ht="20.25" customHeight="1" x14ac:dyDescent="0.2">
      <c r="A7" s="17">
        <v>1</v>
      </c>
      <c r="B7" s="15" t="s">
        <v>16</v>
      </c>
      <c r="C7" s="13">
        <v>15402671.220000001</v>
      </c>
      <c r="D7" s="7"/>
    </row>
    <row r="8" spans="1:4" ht="20.25" customHeight="1" x14ac:dyDescent="0.2">
      <c r="A8" s="17"/>
      <c r="B8" s="15" t="s">
        <v>83</v>
      </c>
      <c r="C8" s="13"/>
      <c r="D8" s="7"/>
    </row>
    <row r="9" spans="1:4" ht="20.25" customHeight="1" x14ac:dyDescent="0.2">
      <c r="A9" s="17" t="s">
        <v>98</v>
      </c>
      <c r="B9" s="19" t="s">
        <v>84</v>
      </c>
      <c r="C9" s="13">
        <v>8987602</v>
      </c>
      <c r="D9" s="7"/>
    </row>
    <row r="10" spans="1:4" ht="20.25" customHeight="1" x14ac:dyDescent="0.2">
      <c r="A10" s="17"/>
      <c r="B10" s="19" t="s">
        <v>24</v>
      </c>
      <c r="C10" s="13"/>
      <c r="D10" s="7"/>
    </row>
    <row r="11" spans="1:4" ht="20.25" customHeight="1" x14ac:dyDescent="0.2">
      <c r="A11" s="17" t="s">
        <v>99</v>
      </c>
      <c r="B11" s="20" t="s">
        <v>85</v>
      </c>
      <c r="C11" s="13">
        <v>7700073.4100000001</v>
      </c>
      <c r="D11" s="18"/>
    </row>
    <row r="12" spans="1:4" ht="20.25" customHeight="1" x14ac:dyDescent="0.2">
      <c r="A12" s="17" t="s">
        <v>100</v>
      </c>
      <c r="B12" s="19" t="s">
        <v>86</v>
      </c>
      <c r="C12" s="13">
        <v>1528390</v>
      </c>
      <c r="D12" s="7"/>
    </row>
    <row r="13" spans="1:4" ht="20.25" customHeight="1" x14ac:dyDescent="0.2">
      <c r="A13" s="17"/>
      <c r="B13" s="19" t="s">
        <v>24</v>
      </c>
      <c r="C13" s="13"/>
      <c r="D13" s="7"/>
    </row>
    <row r="14" spans="1:4" ht="20.25" customHeight="1" x14ac:dyDescent="0.2">
      <c r="A14" s="17" t="s">
        <v>101</v>
      </c>
      <c r="B14" s="20" t="s">
        <v>85</v>
      </c>
      <c r="C14" s="13">
        <v>1075903.6100000001</v>
      </c>
      <c r="D14" s="7"/>
    </row>
    <row r="15" spans="1:4" ht="20.25" customHeight="1" x14ac:dyDescent="0.2">
      <c r="A15" s="17">
        <v>2</v>
      </c>
      <c r="B15" s="15" t="s">
        <v>17</v>
      </c>
      <c r="C15" s="13"/>
      <c r="D15" s="7"/>
    </row>
    <row r="16" spans="1:4" ht="20.25" customHeight="1" x14ac:dyDescent="0.2">
      <c r="A16" s="17"/>
      <c r="B16" s="15" t="s">
        <v>83</v>
      </c>
      <c r="C16" s="13"/>
      <c r="D16" s="7"/>
    </row>
    <row r="17" spans="1:4" ht="20.25" customHeight="1" x14ac:dyDescent="0.2">
      <c r="A17" s="17" t="s">
        <v>102</v>
      </c>
      <c r="B17" s="19" t="s">
        <v>87</v>
      </c>
      <c r="C17" s="13"/>
      <c r="D17" s="7"/>
    </row>
    <row r="18" spans="1:4" ht="20.25" customHeight="1" x14ac:dyDescent="0.2">
      <c r="A18" s="17"/>
      <c r="B18" s="19" t="s">
        <v>24</v>
      </c>
      <c r="C18" s="13"/>
      <c r="D18" s="7"/>
    </row>
    <row r="19" spans="1:4" ht="20.25" customHeight="1" x14ac:dyDescent="0.2">
      <c r="A19" s="17" t="s">
        <v>103</v>
      </c>
      <c r="B19" s="20" t="s">
        <v>349</v>
      </c>
      <c r="C19" s="13"/>
      <c r="D19" s="7"/>
    </row>
    <row r="20" spans="1:4" ht="20.25" customHeight="1" x14ac:dyDescent="0.2">
      <c r="A20" s="17" t="s">
        <v>104</v>
      </c>
      <c r="B20" s="20" t="s">
        <v>88</v>
      </c>
      <c r="C20" s="13"/>
      <c r="D20" s="7"/>
    </row>
    <row r="21" spans="1:4" ht="20.25" customHeight="1" x14ac:dyDescent="0.2">
      <c r="A21" s="17" t="s">
        <v>105</v>
      </c>
      <c r="B21" s="19" t="s">
        <v>89</v>
      </c>
      <c r="C21" s="13"/>
      <c r="D21" s="7"/>
    </row>
    <row r="22" spans="1:4" ht="20.25" customHeight="1" x14ac:dyDescent="0.2">
      <c r="A22" s="17" t="s">
        <v>106</v>
      </c>
      <c r="B22" s="19" t="s">
        <v>90</v>
      </c>
      <c r="C22" s="13"/>
      <c r="D22" s="7"/>
    </row>
    <row r="23" spans="1:4" ht="20.25" customHeight="1" x14ac:dyDescent="0.2">
      <c r="A23" s="17" t="s">
        <v>107</v>
      </c>
      <c r="B23" s="19" t="s">
        <v>91</v>
      </c>
      <c r="C23" s="13"/>
      <c r="D23" s="7"/>
    </row>
    <row r="24" spans="1:4" ht="20.25" customHeight="1" x14ac:dyDescent="0.2">
      <c r="A24" s="17">
        <v>3</v>
      </c>
      <c r="B24" s="15" t="s">
        <v>18</v>
      </c>
      <c r="C24" s="13">
        <v>56163.65</v>
      </c>
      <c r="D24" s="7"/>
    </row>
    <row r="25" spans="1:4" ht="20.25" customHeight="1" x14ac:dyDescent="0.2">
      <c r="A25" s="17"/>
      <c r="B25" s="15" t="s">
        <v>83</v>
      </c>
      <c r="C25" s="13"/>
      <c r="D25" s="7"/>
    </row>
    <row r="26" spans="1:4" ht="20.25" customHeight="1" x14ac:dyDescent="0.2">
      <c r="A26" s="17" t="s">
        <v>108</v>
      </c>
      <c r="B26" s="19" t="s">
        <v>92</v>
      </c>
      <c r="C26" s="13"/>
      <c r="D26" s="7"/>
    </row>
    <row r="27" spans="1:4" ht="20.25" customHeight="1" x14ac:dyDescent="0.2">
      <c r="A27" s="17" t="s">
        <v>109</v>
      </c>
      <c r="B27" s="19" t="s">
        <v>93</v>
      </c>
      <c r="C27" s="13">
        <v>56163.65</v>
      </c>
      <c r="D27" s="7"/>
    </row>
    <row r="28" spans="1:4" ht="20.25" customHeight="1" x14ac:dyDescent="0.2">
      <c r="A28" s="17"/>
      <c r="B28" s="20" t="s">
        <v>24</v>
      </c>
      <c r="C28" s="13"/>
      <c r="D28" s="7"/>
    </row>
    <row r="29" spans="1:4" ht="20.25" customHeight="1" x14ac:dyDescent="0.2">
      <c r="A29" s="17" t="s">
        <v>110</v>
      </c>
      <c r="B29" s="20" t="s">
        <v>94</v>
      </c>
      <c r="C29" s="13"/>
      <c r="D29" s="7"/>
    </row>
  </sheetData>
  <mergeCells count="3">
    <mergeCell ref="D2:D5"/>
    <mergeCell ref="A2:C2"/>
    <mergeCell ref="A3:C3"/>
  </mergeCells>
  <printOptions horizontalCentered="1"/>
  <pageMargins left="0.19685040000000001" right="3.9370079999999997E-3" top="0.39370080000000002" bottom="0.39370080000000002" header="0.3" footer="0.3"/>
  <pageSetup paperSize="9" scale="94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6"/>
  <sheetViews>
    <sheetView tabSelected="1" zoomScale="115" zoomScaleNormal="115" zoomScaleSheetLayoutView="115" workbookViewId="0">
      <selection activeCell="C7" sqref="C7:C38"/>
    </sheetView>
  </sheetViews>
  <sheetFormatPr defaultColWidth="9.33203125" defaultRowHeight="14.25" x14ac:dyDescent="0.2"/>
  <cols>
    <col min="1" max="1" width="36.33203125" style="23" customWidth="1"/>
    <col min="2" max="2" width="11.1640625" style="23" customWidth="1"/>
    <col min="3" max="3" width="26.1640625" style="23" customWidth="1"/>
    <col min="4" max="4" width="17" style="23" customWidth="1"/>
    <col min="5" max="5" width="19.33203125" style="23" customWidth="1"/>
    <col min="6" max="6" width="15" style="23" customWidth="1"/>
    <col min="7" max="8" width="17.6640625" style="23" customWidth="1"/>
    <col min="9" max="9" width="22.1640625" style="23" customWidth="1"/>
    <col min="10" max="10" width="24.1640625" style="23" customWidth="1"/>
    <col min="11" max="16384" width="9.33203125" style="23"/>
  </cols>
  <sheetData>
    <row r="1" spans="1:10" ht="22.5" customHeight="1" x14ac:dyDescent="0.2"/>
    <row r="2" spans="1:10" ht="45" customHeight="1" x14ac:dyDescent="0.2">
      <c r="A2" s="146" t="s">
        <v>434</v>
      </c>
      <c r="B2" s="146"/>
      <c r="C2" s="146"/>
      <c r="D2" s="146"/>
      <c r="E2" s="146"/>
      <c r="F2" s="146"/>
      <c r="G2" s="146"/>
      <c r="H2" s="146"/>
      <c r="I2" s="146"/>
    </row>
    <row r="3" spans="1:10" ht="26.25" customHeight="1" x14ac:dyDescent="0.2">
      <c r="A3" s="147" t="s">
        <v>377</v>
      </c>
      <c r="B3" s="147"/>
      <c r="C3" s="147"/>
      <c r="D3" s="147"/>
      <c r="E3" s="147"/>
      <c r="F3" s="147"/>
      <c r="G3" s="147"/>
      <c r="H3" s="147"/>
      <c r="I3" s="147"/>
      <c r="J3" s="35" t="s">
        <v>159</v>
      </c>
    </row>
    <row r="4" spans="1:10" ht="24.6" customHeight="1" x14ac:dyDescent="0.2">
      <c r="A4" s="148" t="s">
        <v>19</v>
      </c>
      <c r="B4" s="148" t="s">
        <v>20</v>
      </c>
      <c r="C4" s="148" t="s">
        <v>21</v>
      </c>
      <c r="D4" s="148" t="s">
        <v>22</v>
      </c>
      <c r="E4" s="148"/>
      <c r="F4" s="148"/>
      <c r="G4" s="148"/>
      <c r="H4" s="148"/>
      <c r="I4" s="148"/>
    </row>
    <row r="5" spans="1:10" ht="20.100000000000001" customHeight="1" x14ac:dyDescent="0.2">
      <c r="A5" s="149" t="s">
        <v>0</v>
      </c>
      <c r="B5" s="149" t="s">
        <v>0</v>
      </c>
      <c r="C5" s="149" t="s">
        <v>0</v>
      </c>
      <c r="D5" s="148" t="s">
        <v>23</v>
      </c>
      <c r="E5" s="148" t="s">
        <v>24</v>
      </c>
      <c r="F5" s="148"/>
      <c r="G5" s="148"/>
      <c r="H5" s="148"/>
      <c r="I5" s="148"/>
    </row>
    <row r="6" spans="1:10" ht="96" customHeight="1" x14ac:dyDescent="0.2">
      <c r="A6" s="149" t="s">
        <v>0</v>
      </c>
      <c r="B6" s="149" t="s">
        <v>0</v>
      </c>
      <c r="C6" s="149" t="s">
        <v>0</v>
      </c>
      <c r="D6" s="149" t="s">
        <v>0</v>
      </c>
      <c r="E6" s="127" t="s">
        <v>350</v>
      </c>
      <c r="F6" s="127" t="s">
        <v>25</v>
      </c>
      <c r="G6" s="127" t="s">
        <v>26</v>
      </c>
      <c r="H6" s="127" t="s">
        <v>351</v>
      </c>
      <c r="I6" s="127" t="s">
        <v>27</v>
      </c>
    </row>
    <row r="7" spans="1:10" ht="20.85" customHeight="1" x14ac:dyDescent="0.2">
      <c r="A7" s="127" t="s">
        <v>28</v>
      </c>
      <c r="B7" s="127" t="s">
        <v>29</v>
      </c>
      <c r="C7" s="127" t="s">
        <v>30</v>
      </c>
      <c r="D7" s="127" t="s">
        <v>31</v>
      </c>
      <c r="E7" s="127" t="s">
        <v>32</v>
      </c>
      <c r="F7" s="127" t="s">
        <v>33</v>
      </c>
      <c r="G7" s="127">
        <v>7</v>
      </c>
      <c r="H7" s="127" t="s">
        <v>35</v>
      </c>
      <c r="I7" s="127" t="s">
        <v>36</v>
      </c>
    </row>
    <row r="8" spans="1:10" ht="21" customHeight="1" x14ac:dyDescent="0.2">
      <c r="A8" s="28" t="s">
        <v>37</v>
      </c>
      <c r="B8" s="128" t="s">
        <v>38</v>
      </c>
      <c r="C8" s="127" t="s">
        <v>39</v>
      </c>
      <c r="D8" s="28">
        <f>D10+D13</f>
        <v>9348730</v>
      </c>
      <c r="E8" s="28">
        <f>E16</f>
        <v>9257730</v>
      </c>
      <c r="F8" s="28">
        <f>F16</f>
        <v>0</v>
      </c>
      <c r="G8" s="28">
        <v>0</v>
      </c>
      <c r="H8" s="28">
        <v>0</v>
      </c>
      <c r="I8" s="28">
        <f>I16</f>
        <v>91000</v>
      </c>
    </row>
    <row r="9" spans="1:10" ht="21" customHeight="1" x14ac:dyDescent="0.2">
      <c r="A9" s="11" t="s">
        <v>40</v>
      </c>
      <c r="B9" s="127" t="s">
        <v>41</v>
      </c>
      <c r="C9" s="129" t="s">
        <v>0</v>
      </c>
      <c r="D9" s="11" t="s">
        <v>379</v>
      </c>
      <c r="E9" s="127" t="s">
        <v>39</v>
      </c>
      <c r="F9" s="127" t="s">
        <v>39</v>
      </c>
      <c r="G9" s="127" t="s">
        <v>39</v>
      </c>
      <c r="H9" s="127" t="s">
        <v>39</v>
      </c>
      <c r="I9" s="11"/>
    </row>
    <row r="10" spans="1:10" ht="21" customHeight="1" x14ac:dyDescent="0.2">
      <c r="A10" s="11" t="s">
        <v>42</v>
      </c>
      <c r="B10" s="127" t="s">
        <v>43</v>
      </c>
      <c r="C10" s="129" t="s">
        <v>435</v>
      </c>
      <c r="D10" s="11">
        <f>E10+I10</f>
        <v>9348730</v>
      </c>
      <c r="E10" s="11">
        <f>E16</f>
        <v>9257730</v>
      </c>
      <c r="F10" s="127" t="s">
        <v>39</v>
      </c>
      <c r="G10" s="127" t="s">
        <v>39</v>
      </c>
      <c r="H10" s="127" t="s">
        <v>39</v>
      </c>
      <c r="I10" s="11">
        <f>I16</f>
        <v>91000</v>
      </c>
    </row>
    <row r="11" spans="1:10" ht="34.5" customHeight="1" x14ac:dyDescent="0.2">
      <c r="A11" s="11" t="s">
        <v>45</v>
      </c>
      <c r="B11" s="127" t="s">
        <v>44</v>
      </c>
      <c r="C11" s="129" t="s">
        <v>0</v>
      </c>
      <c r="D11" s="11"/>
      <c r="E11" s="127" t="s">
        <v>39</v>
      </c>
      <c r="F11" s="127" t="s">
        <v>39</v>
      </c>
      <c r="G11" s="127" t="s">
        <v>39</v>
      </c>
      <c r="H11" s="127" t="s">
        <v>39</v>
      </c>
      <c r="I11" s="11"/>
    </row>
    <row r="12" spans="1:10" ht="78" customHeight="1" x14ac:dyDescent="0.2">
      <c r="A12" s="11" t="s">
        <v>46</v>
      </c>
      <c r="B12" s="127" t="s">
        <v>47</v>
      </c>
      <c r="C12" s="129" t="s">
        <v>0</v>
      </c>
      <c r="D12" s="11"/>
      <c r="E12" s="127" t="s">
        <v>39</v>
      </c>
      <c r="F12" s="127" t="s">
        <v>39</v>
      </c>
      <c r="G12" s="127" t="s">
        <v>39</v>
      </c>
      <c r="H12" s="127" t="s">
        <v>39</v>
      </c>
      <c r="I12" s="11"/>
    </row>
    <row r="13" spans="1:10" ht="32.25" customHeight="1" x14ac:dyDescent="0.2">
      <c r="A13" s="11" t="s">
        <v>48</v>
      </c>
      <c r="B13" s="127" t="s">
        <v>49</v>
      </c>
      <c r="C13" s="129" t="s">
        <v>436</v>
      </c>
      <c r="D13" s="11">
        <f>F13</f>
        <v>0</v>
      </c>
      <c r="E13" s="127" t="s">
        <v>39</v>
      </c>
      <c r="F13" s="11">
        <f>F16</f>
        <v>0</v>
      </c>
      <c r="G13" s="11"/>
      <c r="H13" s="127"/>
      <c r="I13" s="127" t="s">
        <v>39</v>
      </c>
    </row>
    <row r="14" spans="1:10" ht="21" customHeight="1" x14ac:dyDescent="0.2">
      <c r="A14" s="11" t="s">
        <v>50</v>
      </c>
      <c r="B14" s="127" t="s">
        <v>51</v>
      </c>
      <c r="C14" s="129" t="s">
        <v>0</v>
      </c>
      <c r="D14" s="11"/>
      <c r="E14" s="127" t="s">
        <v>39</v>
      </c>
      <c r="F14" s="127" t="s">
        <v>39</v>
      </c>
      <c r="G14" s="127" t="s">
        <v>39</v>
      </c>
      <c r="H14" s="127" t="s">
        <v>39</v>
      </c>
      <c r="I14" s="11"/>
    </row>
    <row r="15" spans="1:10" ht="21" customHeight="1" x14ac:dyDescent="0.2">
      <c r="A15" s="11" t="s">
        <v>52</v>
      </c>
      <c r="B15" s="127" t="s">
        <v>53</v>
      </c>
      <c r="C15" s="127" t="s">
        <v>113</v>
      </c>
      <c r="D15" s="11"/>
      <c r="E15" s="127" t="s">
        <v>39</v>
      </c>
      <c r="F15" s="127" t="s">
        <v>39</v>
      </c>
      <c r="G15" s="127" t="s">
        <v>39</v>
      </c>
      <c r="H15" s="127" t="s">
        <v>39</v>
      </c>
      <c r="I15" s="11"/>
    </row>
    <row r="16" spans="1:10" ht="18" customHeight="1" x14ac:dyDescent="0.2">
      <c r="A16" s="28" t="s">
        <v>54</v>
      </c>
      <c r="B16" s="128" t="s">
        <v>55</v>
      </c>
      <c r="C16" s="127" t="s">
        <v>39</v>
      </c>
      <c r="D16" s="28">
        <f>D17++D24+D30</f>
        <v>9348730</v>
      </c>
      <c r="E16" s="28">
        <f>E17++E24+E30</f>
        <v>9257730</v>
      </c>
      <c r="F16" s="28">
        <f t="shared" ref="F16:I16" si="0">F17++F24+F30</f>
        <v>0</v>
      </c>
      <c r="G16" s="28">
        <f t="shared" si="0"/>
        <v>0</v>
      </c>
      <c r="H16" s="28">
        <f t="shared" si="0"/>
        <v>0</v>
      </c>
      <c r="I16" s="28">
        <f t="shared" si="0"/>
        <v>91000</v>
      </c>
    </row>
    <row r="17" spans="1:9" ht="16.5" customHeight="1" x14ac:dyDescent="0.2">
      <c r="A17" s="12" t="s">
        <v>115</v>
      </c>
      <c r="B17" s="127">
        <v>210</v>
      </c>
      <c r="C17" s="129" t="s">
        <v>437</v>
      </c>
      <c r="D17" s="11">
        <f>E17+F17+G17+H17+I17</f>
        <v>7613170</v>
      </c>
      <c r="E17" s="11">
        <f>E18+E21+E22+E23</f>
        <v>7547170</v>
      </c>
      <c r="F17" s="11"/>
      <c r="G17" s="11"/>
      <c r="H17" s="11"/>
      <c r="I17" s="11">
        <f t="shared" ref="I17" si="1">I18+I21+I22+I23</f>
        <v>66000</v>
      </c>
    </row>
    <row r="18" spans="1:9" ht="49.5" customHeight="1" x14ac:dyDescent="0.2">
      <c r="A18" s="26" t="s">
        <v>114</v>
      </c>
      <c r="B18" s="127">
        <v>211</v>
      </c>
      <c r="C18" s="129" t="s">
        <v>437</v>
      </c>
      <c r="D18" s="11">
        <f t="shared" ref="D18:D38" si="2">E18+F18+G18+H18+I18</f>
        <v>7607970</v>
      </c>
      <c r="E18" s="11">
        <f>E19+E20</f>
        <v>7541970</v>
      </c>
      <c r="F18" s="11"/>
      <c r="G18" s="11"/>
      <c r="H18" s="11"/>
      <c r="I18" s="11">
        <f t="shared" ref="I18" si="3">I19+I20</f>
        <v>66000</v>
      </c>
    </row>
    <row r="19" spans="1:9" ht="24.75" customHeight="1" x14ac:dyDescent="0.2">
      <c r="A19" s="27" t="s">
        <v>123</v>
      </c>
      <c r="B19" s="127" t="s">
        <v>124</v>
      </c>
      <c r="C19" s="129" t="s">
        <v>437</v>
      </c>
      <c r="D19" s="11">
        <f t="shared" si="2"/>
        <v>5855630</v>
      </c>
      <c r="E19" s="11">
        <v>5805630</v>
      </c>
      <c r="F19" s="11"/>
      <c r="G19" s="11"/>
      <c r="H19" s="11"/>
      <c r="I19" s="11">
        <v>50000</v>
      </c>
    </row>
    <row r="20" spans="1:9" ht="136.5" customHeight="1" x14ac:dyDescent="0.2">
      <c r="A20" s="27" t="s">
        <v>125</v>
      </c>
      <c r="B20" s="127" t="s">
        <v>126</v>
      </c>
      <c r="C20" s="129" t="s">
        <v>437</v>
      </c>
      <c r="D20" s="11">
        <f t="shared" si="2"/>
        <v>1752340</v>
      </c>
      <c r="E20" s="11">
        <v>1736340</v>
      </c>
      <c r="F20" s="11"/>
      <c r="G20" s="11"/>
      <c r="H20" s="11"/>
      <c r="I20" s="11">
        <v>16000</v>
      </c>
    </row>
    <row r="21" spans="1:9" ht="49.5" customHeight="1" x14ac:dyDescent="0.2">
      <c r="A21" s="26" t="s">
        <v>121</v>
      </c>
      <c r="B21" s="127">
        <v>212</v>
      </c>
      <c r="C21" s="127"/>
      <c r="D21" s="11">
        <f>E21</f>
        <v>5200</v>
      </c>
      <c r="E21" s="11">
        <v>5200</v>
      </c>
      <c r="F21" s="11"/>
      <c r="G21" s="11"/>
      <c r="H21" s="11"/>
      <c r="I21" s="11"/>
    </row>
    <row r="22" spans="1:9" ht="37.5" customHeight="1" x14ac:dyDescent="0.2">
      <c r="A22" s="26" t="s">
        <v>122</v>
      </c>
      <c r="B22" s="127">
        <v>213</v>
      </c>
      <c r="C22" s="129" t="s">
        <v>437</v>
      </c>
      <c r="D22" s="11">
        <f>E22</f>
        <v>0</v>
      </c>
      <c r="E22" s="11">
        <v>0</v>
      </c>
      <c r="F22" s="11"/>
      <c r="G22" s="11"/>
      <c r="H22" s="11"/>
      <c r="I22" s="11"/>
    </row>
    <row r="23" spans="1:9" ht="36" customHeight="1" x14ac:dyDescent="0.2">
      <c r="A23" s="12" t="s">
        <v>116</v>
      </c>
      <c r="B23" s="127">
        <v>220</v>
      </c>
      <c r="C23" s="129"/>
      <c r="D23" s="11">
        <f t="shared" si="2"/>
        <v>0</v>
      </c>
      <c r="E23" s="11">
        <v>0</v>
      </c>
      <c r="F23" s="11"/>
      <c r="G23" s="11"/>
      <c r="H23" s="11"/>
      <c r="I23" s="11"/>
    </row>
    <row r="24" spans="1:9" ht="36" customHeight="1" x14ac:dyDescent="0.2">
      <c r="A24" s="12" t="s">
        <v>117</v>
      </c>
      <c r="B24" s="127">
        <v>230</v>
      </c>
      <c r="C24" s="129" t="s">
        <v>437</v>
      </c>
      <c r="D24" s="11">
        <f t="shared" si="2"/>
        <v>309000</v>
      </c>
      <c r="E24" s="11">
        <f>E25+E26+E27</f>
        <v>309000</v>
      </c>
      <c r="F24" s="11"/>
      <c r="G24" s="11"/>
      <c r="H24" s="11"/>
      <c r="I24" s="11"/>
    </row>
    <row r="25" spans="1:9" ht="30" customHeight="1" x14ac:dyDescent="0.2">
      <c r="A25" s="26" t="s">
        <v>127</v>
      </c>
      <c r="B25" s="127">
        <v>231</v>
      </c>
      <c r="C25" s="129" t="s">
        <v>437</v>
      </c>
      <c r="D25" s="11">
        <f t="shared" si="2"/>
        <v>241400</v>
      </c>
      <c r="E25" s="11">
        <v>241400</v>
      </c>
      <c r="F25" s="11"/>
      <c r="G25" s="11"/>
      <c r="H25" s="11"/>
      <c r="I25" s="11"/>
    </row>
    <row r="26" spans="1:9" ht="20.25" customHeight="1" x14ac:dyDescent="0.2">
      <c r="A26" s="26" t="s">
        <v>128</v>
      </c>
      <c r="B26" s="127">
        <v>232</v>
      </c>
      <c r="C26" s="129" t="s">
        <v>437</v>
      </c>
      <c r="D26" s="11">
        <f t="shared" si="2"/>
        <v>62388</v>
      </c>
      <c r="E26" s="11">
        <v>62388</v>
      </c>
      <c r="F26" s="11"/>
      <c r="G26" s="11"/>
      <c r="H26" s="11"/>
      <c r="I26" s="11"/>
    </row>
    <row r="27" spans="1:9" ht="20.25" customHeight="1" x14ac:dyDescent="0.2">
      <c r="A27" s="26" t="s">
        <v>129</v>
      </c>
      <c r="B27" s="127">
        <v>233</v>
      </c>
      <c r="C27" s="129" t="s">
        <v>437</v>
      </c>
      <c r="D27" s="11">
        <f t="shared" si="2"/>
        <v>5212</v>
      </c>
      <c r="E27" s="11">
        <v>5212</v>
      </c>
      <c r="F27" s="11"/>
      <c r="G27" s="11"/>
      <c r="H27" s="11"/>
      <c r="I27" s="11"/>
    </row>
    <row r="28" spans="1:9" ht="39" customHeight="1" x14ac:dyDescent="0.2">
      <c r="A28" s="12" t="s">
        <v>118</v>
      </c>
      <c r="B28" s="127">
        <v>240</v>
      </c>
      <c r="C28" s="129"/>
      <c r="D28" s="11"/>
      <c r="E28" s="11"/>
      <c r="F28" s="11"/>
      <c r="G28" s="11"/>
      <c r="H28" s="11"/>
      <c r="I28" s="11"/>
    </row>
    <row r="29" spans="1:9" ht="48.75" customHeight="1" x14ac:dyDescent="0.2">
      <c r="A29" s="12" t="s">
        <v>119</v>
      </c>
      <c r="B29" s="127">
        <v>250</v>
      </c>
      <c r="C29" s="129"/>
      <c r="D29" s="11"/>
      <c r="E29" s="11"/>
      <c r="F29" s="11"/>
      <c r="G29" s="11"/>
      <c r="H29" s="11"/>
      <c r="I29" s="11"/>
    </row>
    <row r="30" spans="1:9" ht="34.5" customHeight="1" x14ac:dyDescent="0.2">
      <c r="A30" s="12" t="s">
        <v>120</v>
      </c>
      <c r="B30" s="127">
        <v>260</v>
      </c>
      <c r="C30" s="127" t="s">
        <v>39</v>
      </c>
      <c r="D30" s="11">
        <f t="shared" si="2"/>
        <v>1426560</v>
      </c>
      <c r="E30" s="11">
        <f>E31+E32+E33+E34+E35+E36+E37+E38</f>
        <v>1401560</v>
      </c>
      <c r="F30" s="11">
        <f t="shared" ref="F30" si="4">F31+F32+F33+F34+F35+F36+F37+F38</f>
        <v>0</v>
      </c>
      <c r="G30" s="11"/>
      <c r="H30" s="11"/>
      <c r="I30" s="11">
        <f>I38</f>
        <v>25000</v>
      </c>
    </row>
    <row r="31" spans="1:9" ht="26.25" customHeight="1" x14ac:dyDescent="0.2">
      <c r="A31" s="26" t="s">
        <v>130</v>
      </c>
      <c r="B31" s="127">
        <v>261</v>
      </c>
      <c r="C31" s="129" t="s">
        <v>437</v>
      </c>
      <c r="D31" s="11">
        <f t="shared" si="2"/>
        <v>34840</v>
      </c>
      <c r="E31" s="11">
        <v>34840</v>
      </c>
      <c r="F31" s="11"/>
      <c r="G31" s="11"/>
      <c r="H31" s="11"/>
      <c r="I31" s="11"/>
    </row>
    <row r="32" spans="1:9" ht="26.25" customHeight="1" x14ac:dyDescent="0.2">
      <c r="A32" s="26" t="s">
        <v>131</v>
      </c>
      <c r="B32" s="127">
        <v>262</v>
      </c>
      <c r="C32" s="129" t="s">
        <v>437</v>
      </c>
      <c r="D32" s="11">
        <f t="shared" si="2"/>
        <v>0</v>
      </c>
      <c r="E32" s="11">
        <v>0</v>
      </c>
      <c r="F32" s="11"/>
      <c r="G32" s="11"/>
      <c r="H32" s="11"/>
      <c r="I32" s="11"/>
    </row>
    <row r="33" spans="1:9" ht="26.25" customHeight="1" x14ac:dyDescent="0.2">
      <c r="A33" s="26" t="s">
        <v>132</v>
      </c>
      <c r="B33" s="127">
        <v>263</v>
      </c>
      <c r="C33" s="129" t="s">
        <v>437</v>
      </c>
      <c r="D33" s="11">
        <f t="shared" si="2"/>
        <v>956100</v>
      </c>
      <c r="E33" s="11">
        <v>956100</v>
      </c>
      <c r="F33" s="11"/>
      <c r="G33" s="11"/>
      <c r="H33" s="11"/>
      <c r="I33" s="11"/>
    </row>
    <row r="34" spans="1:9" ht="26.25" customHeight="1" x14ac:dyDescent="0.2">
      <c r="A34" s="26" t="s">
        <v>133</v>
      </c>
      <c r="B34" s="127">
        <v>264</v>
      </c>
      <c r="C34" s="129"/>
      <c r="D34" s="11"/>
      <c r="E34" s="11"/>
      <c r="F34" s="11"/>
      <c r="G34" s="11"/>
      <c r="H34" s="11"/>
      <c r="I34" s="11"/>
    </row>
    <row r="35" spans="1:9" ht="33.75" customHeight="1" x14ac:dyDescent="0.2">
      <c r="A35" s="26" t="s">
        <v>134</v>
      </c>
      <c r="B35" s="127">
        <v>265</v>
      </c>
      <c r="C35" s="129" t="s">
        <v>437</v>
      </c>
      <c r="D35" s="11">
        <f t="shared" si="2"/>
        <v>201620</v>
      </c>
      <c r="E35" s="11">
        <v>201620</v>
      </c>
      <c r="F35" s="11">
        <v>0</v>
      </c>
      <c r="G35" s="11"/>
      <c r="H35" s="11"/>
      <c r="I35" s="11"/>
    </row>
    <row r="36" spans="1:9" ht="26.25" customHeight="1" x14ac:dyDescent="0.2">
      <c r="A36" s="26" t="s">
        <v>135</v>
      </c>
      <c r="B36" s="127">
        <v>266</v>
      </c>
      <c r="C36" s="129" t="s">
        <v>437</v>
      </c>
      <c r="D36" s="11">
        <f>E36+F36+G36+H36+I36</f>
        <v>109000</v>
      </c>
      <c r="E36" s="11">
        <v>109000</v>
      </c>
      <c r="F36" s="11"/>
      <c r="G36" s="11"/>
      <c r="H36" s="11"/>
      <c r="I36" s="11"/>
    </row>
    <row r="37" spans="1:9" ht="33.75" customHeight="1" x14ac:dyDescent="0.2">
      <c r="A37" s="26" t="s">
        <v>136</v>
      </c>
      <c r="B37" s="127">
        <v>267</v>
      </c>
      <c r="C37" s="129" t="s">
        <v>437</v>
      </c>
      <c r="D37" s="11">
        <f t="shared" si="2"/>
        <v>0</v>
      </c>
      <c r="E37" s="11">
        <v>0</v>
      </c>
      <c r="F37" s="11"/>
      <c r="G37" s="11"/>
      <c r="H37" s="11"/>
      <c r="I37" s="11"/>
    </row>
    <row r="38" spans="1:9" ht="34.5" customHeight="1" x14ac:dyDescent="0.2">
      <c r="A38" s="26" t="s">
        <v>137</v>
      </c>
      <c r="B38" s="127">
        <v>268</v>
      </c>
      <c r="C38" s="129" t="s">
        <v>437</v>
      </c>
      <c r="D38" s="11">
        <f t="shared" si="2"/>
        <v>125000</v>
      </c>
      <c r="E38" s="11">
        <v>100000</v>
      </c>
      <c r="F38" s="11">
        <v>0</v>
      </c>
      <c r="G38" s="11"/>
      <c r="H38" s="11"/>
      <c r="I38" s="11">
        <v>25000</v>
      </c>
    </row>
    <row r="39" spans="1:9" ht="38.25" customHeight="1" x14ac:dyDescent="0.2">
      <c r="A39" s="28" t="s">
        <v>138</v>
      </c>
      <c r="B39" s="128">
        <v>300</v>
      </c>
      <c r="C39" s="127"/>
      <c r="D39" s="11"/>
      <c r="E39" s="11"/>
      <c r="F39" s="11"/>
      <c r="G39" s="11"/>
      <c r="H39" s="11"/>
      <c r="I39" s="11"/>
    </row>
    <row r="40" spans="1:9" ht="20.25" customHeight="1" x14ac:dyDescent="0.2">
      <c r="A40" s="25" t="s">
        <v>139</v>
      </c>
      <c r="B40" s="127">
        <v>310</v>
      </c>
      <c r="C40" s="127"/>
      <c r="D40" s="11"/>
      <c r="E40" s="11"/>
      <c r="F40" s="11"/>
      <c r="G40" s="11"/>
      <c r="H40" s="11"/>
      <c r="I40" s="11"/>
    </row>
    <row r="41" spans="1:9" ht="20.25" customHeight="1" x14ac:dyDescent="0.2">
      <c r="A41" s="25" t="s">
        <v>140</v>
      </c>
      <c r="B41" s="127">
        <v>320</v>
      </c>
      <c r="C41" s="127"/>
      <c r="D41" s="11"/>
      <c r="E41" s="11"/>
      <c r="F41" s="11"/>
      <c r="G41" s="11"/>
      <c r="H41" s="11"/>
      <c r="I41" s="11"/>
    </row>
    <row r="42" spans="1:9" ht="32.25" customHeight="1" x14ac:dyDescent="0.2">
      <c r="A42" s="28" t="s">
        <v>143</v>
      </c>
      <c r="B42" s="128">
        <v>400</v>
      </c>
      <c r="C42" s="127"/>
      <c r="D42" s="11"/>
      <c r="E42" s="11"/>
      <c r="F42" s="11"/>
      <c r="G42" s="11"/>
      <c r="H42" s="11"/>
      <c r="I42" s="11"/>
    </row>
    <row r="43" spans="1:9" ht="21.75" customHeight="1" x14ac:dyDescent="0.2">
      <c r="A43" s="25" t="s">
        <v>141</v>
      </c>
      <c r="B43" s="127">
        <v>410</v>
      </c>
      <c r="C43" s="127"/>
      <c r="D43" s="11"/>
      <c r="E43" s="11"/>
      <c r="F43" s="11"/>
      <c r="G43" s="11"/>
      <c r="H43" s="11"/>
      <c r="I43" s="11"/>
    </row>
    <row r="44" spans="1:9" ht="21.75" customHeight="1" x14ac:dyDescent="0.2">
      <c r="A44" s="25" t="s">
        <v>142</v>
      </c>
      <c r="B44" s="127">
        <v>420</v>
      </c>
      <c r="C44" s="127"/>
      <c r="D44" s="11"/>
      <c r="E44" s="11"/>
      <c r="F44" s="11"/>
      <c r="G44" s="11"/>
      <c r="H44" s="11"/>
      <c r="I44" s="11"/>
    </row>
    <row r="45" spans="1:9" ht="23.25" customHeight="1" x14ac:dyDescent="0.2">
      <c r="A45" s="28" t="s">
        <v>144</v>
      </c>
      <c r="B45" s="128">
        <v>500</v>
      </c>
      <c r="C45" s="127"/>
      <c r="D45" s="11"/>
      <c r="E45" s="11"/>
      <c r="F45" s="11"/>
      <c r="G45" s="11"/>
      <c r="H45" s="11"/>
      <c r="I45" s="11"/>
    </row>
    <row r="46" spans="1:9" ht="23.25" customHeight="1" x14ac:dyDescent="0.2">
      <c r="A46" s="28" t="s">
        <v>57</v>
      </c>
      <c r="B46" s="128">
        <v>600</v>
      </c>
      <c r="C46" s="127"/>
      <c r="D46" s="11"/>
      <c r="E46" s="11"/>
      <c r="F46" s="11"/>
      <c r="G46" s="11"/>
      <c r="H46" s="11"/>
      <c r="I46" s="11"/>
    </row>
  </sheetData>
  <autoFilter ref="A7:I7"/>
  <mergeCells count="8">
    <mergeCell ref="A2:I2"/>
    <mergeCell ref="A3:I3"/>
    <mergeCell ref="A4:A6"/>
    <mergeCell ref="B4:B6"/>
    <mergeCell ref="C4:C6"/>
    <mergeCell ref="D4:I4"/>
    <mergeCell ref="D5:D6"/>
    <mergeCell ref="E5:I5"/>
  </mergeCells>
  <printOptions horizontalCentered="1"/>
  <pageMargins left="0.19685040000000001" right="3.9370079999999997E-3" top="0.39370080000000002" bottom="0.39370080000000002" header="0.3" footer="0.3"/>
  <pageSetup paperSize="9" scale="89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6"/>
  <sheetViews>
    <sheetView topLeftCell="A5" zoomScale="115" zoomScaleNormal="115" zoomScaleSheetLayoutView="115" workbookViewId="0">
      <selection activeCell="C7" sqref="C7:C38"/>
    </sheetView>
  </sheetViews>
  <sheetFormatPr defaultColWidth="9.33203125" defaultRowHeight="14.25" x14ac:dyDescent="0.2"/>
  <cols>
    <col min="1" max="1" width="36.33203125" style="23" customWidth="1"/>
    <col min="2" max="2" width="11.1640625" style="23" customWidth="1"/>
    <col min="3" max="3" width="26.1640625" style="23" customWidth="1"/>
    <col min="4" max="4" width="17" style="23" customWidth="1"/>
    <col min="5" max="5" width="19.33203125" style="23" customWidth="1"/>
    <col min="6" max="6" width="15" style="23" customWidth="1"/>
    <col min="7" max="8" width="17.6640625" style="23" customWidth="1"/>
    <col min="9" max="9" width="22.1640625" style="23" customWidth="1"/>
    <col min="10" max="10" width="24.1640625" style="23" customWidth="1"/>
    <col min="11" max="16384" width="9.33203125" style="23"/>
  </cols>
  <sheetData>
    <row r="1" spans="1:10" ht="22.5" customHeight="1" x14ac:dyDescent="0.2"/>
    <row r="2" spans="1:10" ht="45" customHeight="1" x14ac:dyDescent="0.2">
      <c r="A2" s="146" t="s">
        <v>424</v>
      </c>
      <c r="B2" s="146"/>
      <c r="C2" s="146"/>
      <c r="D2" s="146"/>
      <c r="E2" s="146"/>
      <c r="F2" s="146"/>
      <c r="G2" s="146"/>
      <c r="H2" s="146"/>
      <c r="I2" s="146"/>
    </row>
    <row r="3" spans="1:10" ht="26.25" customHeight="1" x14ac:dyDescent="0.2">
      <c r="A3" s="147" t="s">
        <v>377</v>
      </c>
      <c r="B3" s="147"/>
      <c r="C3" s="147"/>
      <c r="D3" s="147"/>
      <c r="E3" s="147"/>
      <c r="F3" s="147"/>
      <c r="G3" s="147"/>
      <c r="H3" s="147"/>
      <c r="I3" s="147"/>
      <c r="J3" s="35" t="s">
        <v>159</v>
      </c>
    </row>
    <row r="4" spans="1:10" ht="24.6" customHeight="1" x14ac:dyDescent="0.2">
      <c r="A4" s="148" t="s">
        <v>19</v>
      </c>
      <c r="B4" s="148" t="s">
        <v>20</v>
      </c>
      <c r="C4" s="148" t="s">
        <v>21</v>
      </c>
      <c r="D4" s="148" t="s">
        <v>22</v>
      </c>
      <c r="E4" s="148"/>
      <c r="F4" s="148"/>
      <c r="G4" s="148"/>
      <c r="H4" s="148"/>
      <c r="I4" s="148"/>
    </row>
    <row r="5" spans="1:10" ht="20.100000000000001" customHeight="1" x14ac:dyDescent="0.2">
      <c r="A5" s="149" t="s">
        <v>0</v>
      </c>
      <c r="B5" s="149" t="s">
        <v>0</v>
      </c>
      <c r="C5" s="149" t="s">
        <v>0</v>
      </c>
      <c r="D5" s="148" t="s">
        <v>23</v>
      </c>
      <c r="E5" s="148" t="s">
        <v>24</v>
      </c>
      <c r="F5" s="148"/>
      <c r="G5" s="148"/>
      <c r="H5" s="148"/>
      <c r="I5" s="148"/>
    </row>
    <row r="6" spans="1:10" ht="96" customHeight="1" x14ac:dyDescent="0.2">
      <c r="A6" s="149" t="s">
        <v>0</v>
      </c>
      <c r="B6" s="149" t="s">
        <v>0</v>
      </c>
      <c r="C6" s="149" t="s">
        <v>0</v>
      </c>
      <c r="D6" s="149" t="s">
        <v>0</v>
      </c>
      <c r="E6" s="127" t="s">
        <v>350</v>
      </c>
      <c r="F6" s="127" t="s">
        <v>25</v>
      </c>
      <c r="G6" s="127" t="s">
        <v>26</v>
      </c>
      <c r="H6" s="127" t="s">
        <v>351</v>
      </c>
      <c r="I6" s="127" t="s">
        <v>27</v>
      </c>
    </row>
    <row r="7" spans="1:10" ht="20.85" customHeight="1" x14ac:dyDescent="0.2">
      <c r="A7" s="127" t="s">
        <v>28</v>
      </c>
      <c r="B7" s="127" t="s">
        <v>29</v>
      </c>
      <c r="C7" s="131" t="s">
        <v>30</v>
      </c>
      <c r="D7" s="127" t="s">
        <v>31</v>
      </c>
      <c r="E7" s="127" t="s">
        <v>32</v>
      </c>
      <c r="F7" s="127" t="s">
        <v>33</v>
      </c>
      <c r="G7" s="127">
        <v>7</v>
      </c>
      <c r="H7" s="127" t="s">
        <v>35</v>
      </c>
      <c r="I7" s="127" t="s">
        <v>36</v>
      </c>
    </row>
    <row r="8" spans="1:10" ht="21" customHeight="1" x14ac:dyDescent="0.2">
      <c r="A8" s="28" t="s">
        <v>37</v>
      </c>
      <c r="B8" s="128" t="s">
        <v>38</v>
      </c>
      <c r="C8" s="131" t="s">
        <v>39</v>
      </c>
      <c r="D8" s="28">
        <f>D16</f>
        <v>9348730</v>
      </c>
      <c r="E8" s="28">
        <f>'поступления и выплаты2017'!E8</f>
        <v>9257730</v>
      </c>
      <c r="F8" s="28">
        <f>'поступления и выплаты2017'!F8</f>
        <v>0</v>
      </c>
      <c r="G8" s="28">
        <v>0</v>
      </c>
      <c r="H8" s="28">
        <v>0</v>
      </c>
      <c r="I8" s="28">
        <f>'поступления и выплаты2017'!I8</f>
        <v>91000</v>
      </c>
    </row>
    <row r="9" spans="1:10" ht="21" customHeight="1" x14ac:dyDescent="0.2">
      <c r="A9" s="11" t="s">
        <v>40</v>
      </c>
      <c r="B9" s="127" t="s">
        <v>41</v>
      </c>
      <c r="C9" s="129" t="s">
        <v>0</v>
      </c>
      <c r="D9" s="11" t="s">
        <v>379</v>
      </c>
      <c r="E9" s="28" t="str">
        <f>'поступления и выплаты2017'!E9</f>
        <v>X</v>
      </c>
      <c r="F9" s="28" t="str">
        <f>'поступления и выплаты2017'!F9</f>
        <v>X</v>
      </c>
      <c r="G9" s="127" t="s">
        <v>39</v>
      </c>
      <c r="H9" s="127" t="s">
        <v>39</v>
      </c>
      <c r="I9" s="28">
        <f>'поступления и выплаты2017'!I9</f>
        <v>0</v>
      </c>
    </row>
    <row r="10" spans="1:10" ht="21" customHeight="1" x14ac:dyDescent="0.2">
      <c r="A10" s="11" t="s">
        <v>42</v>
      </c>
      <c r="B10" s="127" t="s">
        <v>43</v>
      </c>
      <c r="C10" s="129" t="s">
        <v>435</v>
      </c>
      <c r="D10" s="11">
        <f>D16</f>
        <v>9348730</v>
      </c>
      <c r="E10" s="28">
        <f>'поступления и выплаты2017'!E10</f>
        <v>9257730</v>
      </c>
      <c r="F10" s="28" t="str">
        <f>'поступления и выплаты2017'!F10</f>
        <v>X</v>
      </c>
      <c r="G10" s="127" t="s">
        <v>39</v>
      </c>
      <c r="H10" s="127" t="s">
        <v>39</v>
      </c>
      <c r="I10" s="28">
        <f>'поступления и выплаты2017'!I10</f>
        <v>91000</v>
      </c>
    </row>
    <row r="11" spans="1:10" ht="34.5" customHeight="1" x14ac:dyDescent="0.2">
      <c r="A11" s="11" t="s">
        <v>45</v>
      </c>
      <c r="B11" s="127" t="s">
        <v>44</v>
      </c>
      <c r="C11" s="129" t="s">
        <v>0</v>
      </c>
      <c r="D11" s="11"/>
      <c r="E11" s="28" t="str">
        <f>'поступления и выплаты2017'!E11</f>
        <v>X</v>
      </c>
      <c r="F11" s="28" t="str">
        <f>'поступления и выплаты2017'!F11</f>
        <v>X</v>
      </c>
      <c r="G11" s="127" t="s">
        <v>39</v>
      </c>
      <c r="H11" s="127" t="s">
        <v>39</v>
      </c>
      <c r="I11" s="28">
        <f>'поступления и выплаты2017'!I11</f>
        <v>0</v>
      </c>
    </row>
    <row r="12" spans="1:10" ht="78" customHeight="1" x14ac:dyDescent="0.2">
      <c r="A12" s="11" t="s">
        <v>46</v>
      </c>
      <c r="B12" s="127" t="s">
        <v>47</v>
      </c>
      <c r="C12" s="129" t="s">
        <v>0</v>
      </c>
      <c r="D12" s="11"/>
      <c r="E12" s="28" t="str">
        <f>'поступления и выплаты2017'!E12</f>
        <v>X</v>
      </c>
      <c r="F12" s="28" t="str">
        <f>'поступления и выплаты2017'!F12</f>
        <v>X</v>
      </c>
      <c r="G12" s="127" t="s">
        <v>39</v>
      </c>
      <c r="H12" s="127" t="s">
        <v>39</v>
      </c>
      <c r="I12" s="28">
        <f>'поступления и выплаты2017'!I12</f>
        <v>0</v>
      </c>
    </row>
    <row r="13" spans="1:10" ht="32.25" customHeight="1" x14ac:dyDescent="0.2">
      <c r="A13" s="11" t="s">
        <v>48</v>
      </c>
      <c r="B13" s="127" t="s">
        <v>49</v>
      </c>
      <c r="C13" s="129" t="s">
        <v>436</v>
      </c>
      <c r="D13" s="11">
        <f>F13</f>
        <v>0</v>
      </c>
      <c r="E13" s="28" t="str">
        <f>'поступления и выплаты2017'!E13</f>
        <v>X</v>
      </c>
      <c r="F13" s="28">
        <f>'поступления и выплаты2017'!F13</f>
        <v>0</v>
      </c>
      <c r="G13" s="11"/>
      <c r="H13" s="127"/>
      <c r="I13" s="28" t="str">
        <f>'поступления и выплаты2017'!I13</f>
        <v>X</v>
      </c>
    </row>
    <row r="14" spans="1:10" ht="21" customHeight="1" x14ac:dyDescent="0.2">
      <c r="A14" s="11" t="s">
        <v>50</v>
      </c>
      <c r="B14" s="127" t="s">
        <v>51</v>
      </c>
      <c r="C14" s="129" t="s">
        <v>0</v>
      </c>
      <c r="D14" s="11"/>
      <c r="E14" s="28" t="str">
        <f>'поступления и выплаты2017'!E14</f>
        <v>X</v>
      </c>
      <c r="F14" s="28" t="str">
        <f>'поступления и выплаты2017'!F14</f>
        <v>X</v>
      </c>
      <c r="G14" s="127" t="s">
        <v>39</v>
      </c>
      <c r="H14" s="127" t="s">
        <v>39</v>
      </c>
      <c r="I14" s="28">
        <f>'поступления и выплаты2017'!I14</f>
        <v>0</v>
      </c>
    </row>
    <row r="15" spans="1:10" ht="21" customHeight="1" x14ac:dyDescent="0.2">
      <c r="A15" s="11" t="s">
        <v>52</v>
      </c>
      <c r="B15" s="127" t="s">
        <v>53</v>
      </c>
      <c r="C15" s="131" t="s">
        <v>113</v>
      </c>
      <c r="D15" s="11"/>
      <c r="E15" s="28" t="str">
        <f>'поступления и выплаты2017'!E15</f>
        <v>X</v>
      </c>
      <c r="F15" s="28" t="str">
        <f>'поступления и выплаты2017'!F15</f>
        <v>X</v>
      </c>
      <c r="G15" s="127" t="s">
        <v>39</v>
      </c>
      <c r="H15" s="127" t="s">
        <v>39</v>
      </c>
      <c r="I15" s="28">
        <f>'поступления и выплаты2017'!I15</f>
        <v>0</v>
      </c>
    </row>
    <row r="16" spans="1:10" ht="18" customHeight="1" x14ac:dyDescent="0.2">
      <c r="A16" s="28" t="s">
        <v>54</v>
      </c>
      <c r="B16" s="128" t="s">
        <v>55</v>
      </c>
      <c r="C16" s="131" t="s">
        <v>39</v>
      </c>
      <c r="D16" s="28">
        <f>D17++D24+D30</f>
        <v>9348730</v>
      </c>
      <c r="E16" s="28">
        <f>'поступления и выплаты2017'!E16</f>
        <v>9257730</v>
      </c>
      <c r="F16" s="28">
        <f>'поступления и выплаты2017'!F16</f>
        <v>0</v>
      </c>
      <c r="G16" s="28">
        <f t="shared" ref="G16:H16" si="0">G17++G24+G30</f>
        <v>0</v>
      </c>
      <c r="H16" s="28">
        <f t="shared" si="0"/>
        <v>0</v>
      </c>
      <c r="I16" s="28">
        <f>'поступления и выплаты2017'!I16</f>
        <v>91000</v>
      </c>
    </row>
    <row r="17" spans="1:9" ht="16.5" customHeight="1" x14ac:dyDescent="0.2">
      <c r="A17" s="12" t="s">
        <v>115</v>
      </c>
      <c r="B17" s="127">
        <v>210</v>
      </c>
      <c r="C17" s="129" t="s">
        <v>437</v>
      </c>
      <c r="D17" s="11">
        <f>E17+F17+G17+H17+I17</f>
        <v>7613170</v>
      </c>
      <c r="E17" s="28">
        <f>'поступления и выплаты2017'!E17</f>
        <v>7547170</v>
      </c>
      <c r="F17" s="28">
        <f>'поступления и выплаты2017'!F17</f>
        <v>0</v>
      </c>
      <c r="G17" s="11"/>
      <c r="H17" s="11"/>
      <c r="I17" s="28">
        <f>'поступления и выплаты2017'!I17</f>
        <v>66000</v>
      </c>
    </row>
    <row r="18" spans="1:9" ht="49.5" customHeight="1" x14ac:dyDescent="0.2">
      <c r="A18" s="26" t="s">
        <v>114</v>
      </c>
      <c r="B18" s="127">
        <v>211</v>
      </c>
      <c r="C18" s="129" t="s">
        <v>437</v>
      </c>
      <c r="D18" s="11">
        <f t="shared" ref="D18:D38" si="1">E18+F18+G18+H18+I18</f>
        <v>7607970</v>
      </c>
      <c r="E18" s="28">
        <f>'поступления и выплаты2017'!E18</f>
        <v>7541970</v>
      </c>
      <c r="F18" s="28">
        <f>'поступления и выплаты2017'!F18</f>
        <v>0</v>
      </c>
      <c r="G18" s="11"/>
      <c r="H18" s="11"/>
      <c r="I18" s="28">
        <f>'поступления и выплаты2017'!I18</f>
        <v>66000</v>
      </c>
    </row>
    <row r="19" spans="1:9" ht="24.75" customHeight="1" x14ac:dyDescent="0.2">
      <c r="A19" s="27" t="s">
        <v>123</v>
      </c>
      <c r="B19" s="127" t="s">
        <v>124</v>
      </c>
      <c r="C19" s="129" t="s">
        <v>437</v>
      </c>
      <c r="D19" s="11">
        <f t="shared" si="1"/>
        <v>5855630</v>
      </c>
      <c r="E19" s="28">
        <f>'поступления и выплаты2017'!E19</f>
        <v>5805630</v>
      </c>
      <c r="F19" s="28">
        <f>'поступления и выплаты2017'!F19</f>
        <v>0</v>
      </c>
      <c r="G19" s="11"/>
      <c r="H19" s="11"/>
      <c r="I19" s="28">
        <f>'поступления и выплаты2017'!I19</f>
        <v>50000</v>
      </c>
    </row>
    <row r="20" spans="1:9" ht="136.5" customHeight="1" x14ac:dyDescent="0.2">
      <c r="A20" s="27" t="s">
        <v>125</v>
      </c>
      <c r="B20" s="127" t="s">
        <v>126</v>
      </c>
      <c r="C20" s="129" t="s">
        <v>437</v>
      </c>
      <c r="D20" s="11">
        <f t="shared" si="1"/>
        <v>1752340</v>
      </c>
      <c r="E20" s="28">
        <f>'поступления и выплаты2017'!E20</f>
        <v>1736340</v>
      </c>
      <c r="F20" s="28">
        <f>'поступления и выплаты2017'!F20</f>
        <v>0</v>
      </c>
      <c r="G20" s="11"/>
      <c r="H20" s="11"/>
      <c r="I20" s="28">
        <f>'поступления и выплаты2017'!I20</f>
        <v>16000</v>
      </c>
    </row>
    <row r="21" spans="1:9" ht="49.5" customHeight="1" x14ac:dyDescent="0.2">
      <c r="A21" s="26" t="s">
        <v>121</v>
      </c>
      <c r="B21" s="127">
        <v>212</v>
      </c>
      <c r="C21" s="131"/>
      <c r="D21" s="11">
        <f>E21</f>
        <v>5200</v>
      </c>
      <c r="E21" s="28">
        <f>'поступления и выплаты2017'!E21</f>
        <v>5200</v>
      </c>
      <c r="F21" s="28">
        <f>'поступления и выплаты2017'!F21</f>
        <v>0</v>
      </c>
      <c r="G21" s="11"/>
      <c r="H21" s="11"/>
      <c r="I21" s="28">
        <f>'поступления и выплаты2017'!I21</f>
        <v>0</v>
      </c>
    </row>
    <row r="22" spans="1:9" ht="37.5" customHeight="1" x14ac:dyDescent="0.2">
      <c r="A22" s="26" t="s">
        <v>122</v>
      </c>
      <c r="B22" s="127">
        <v>213</v>
      </c>
      <c r="C22" s="129" t="s">
        <v>437</v>
      </c>
      <c r="D22" s="11">
        <f>E22</f>
        <v>0</v>
      </c>
      <c r="E22" s="28">
        <f>'поступления и выплаты2017'!E22</f>
        <v>0</v>
      </c>
      <c r="F22" s="28">
        <f>'поступления и выплаты2017'!F22</f>
        <v>0</v>
      </c>
      <c r="G22" s="11"/>
      <c r="H22" s="11"/>
      <c r="I22" s="28">
        <f>'поступления и выплаты2017'!I22</f>
        <v>0</v>
      </c>
    </row>
    <row r="23" spans="1:9" ht="36" customHeight="1" x14ac:dyDescent="0.2">
      <c r="A23" s="12" t="s">
        <v>116</v>
      </c>
      <c r="B23" s="127">
        <v>220</v>
      </c>
      <c r="C23" s="129"/>
      <c r="D23" s="11">
        <f t="shared" si="1"/>
        <v>0</v>
      </c>
      <c r="E23" s="28">
        <f>'поступления и выплаты2017'!E23</f>
        <v>0</v>
      </c>
      <c r="F23" s="28">
        <f>'поступления и выплаты2017'!F23</f>
        <v>0</v>
      </c>
      <c r="G23" s="11"/>
      <c r="H23" s="11"/>
      <c r="I23" s="28">
        <f>'поступления и выплаты2017'!I23</f>
        <v>0</v>
      </c>
    </row>
    <row r="24" spans="1:9" ht="36" customHeight="1" x14ac:dyDescent="0.2">
      <c r="A24" s="12" t="s">
        <v>117</v>
      </c>
      <c r="B24" s="127">
        <v>230</v>
      </c>
      <c r="C24" s="129" t="s">
        <v>437</v>
      </c>
      <c r="D24" s="11">
        <f t="shared" si="1"/>
        <v>309000</v>
      </c>
      <c r="E24" s="28">
        <f>'поступления и выплаты2017'!E24</f>
        <v>309000</v>
      </c>
      <c r="F24" s="28">
        <f>'поступления и выплаты2017'!F24</f>
        <v>0</v>
      </c>
      <c r="G24" s="11"/>
      <c r="H24" s="11"/>
      <c r="I24" s="28">
        <f>'поступления и выплаты2017'!I24</f>
        <v>0</v>
      </c>
    </row>
    <row r="25" spans="1:9" ht="30" customHeight="1" x14ac:dyDescent="0.2">
      <c r="A25" s="26" t="s">
        <v>127</v>
      </c>
      <c r="B25" s="127">
        <v>231</v>
      </c>
      <c r="C25" s="129" t="s">
        <v>437</v>
      </c>
      <c r="D25" s="11">
        <f t="shared" si="1"/>
        <v>241400</v>
      </c>
      <c r="E25" s="28">
        <f>'поступления и выплаты2017'!E25</f>
        <v>241400</v>
      </c>
      <c r="F25" s="28">
        <f>'поступления и выплаты2017'!F25</f>
        <v>0</v>
      </c>
      <c r="G25" s="11"/>
      <c r="H25" s="11"/>
      <c r="I25" s="28">
        <f>'поступления и выплаты2017'!I25</f>
        <v>0</v>
      </c>
    </row>
    <row r="26" spans="1:9" ht="20.25" customHeight="1" x14ac:dyDescent="0.2">
      <c r="A26" s="26" t="s">
        <v>128</v>
      </c>
      <c r="B26" s="127">
        <v>232</v>
      </c>
      <c r="C26" s="129" t="s">
        <v>437</v>
      </c>
      <c r="D26" s="11">
        <f t="shared" si="1"/>
        <v>62388</v>
      </c>
      <c r="E26" s="28">
        <f>'поступления и выплаты2017'!E26</f>
        <v>62388</v>
      </c>
      <c r="F26" s="28">
        <f>'поступления и выплаты2017'!F26</f>
        <v>0</v>
      </c>
      <c r="G26" s="11"/>
      <c r="H26" s="11"/>
      <c r="I26" s="28">
        <f>'поступления и выплаты2017'!I26</f>
        <v>0</v>
      </c>
    </row>
    <row r="27" spans="1:9" ht="20.25" customHeight="1" x14ac:dyDescent="0.2">
      <c r="A27" s="26" t="s">
        <v>129</v>
      </c>
      <c r="B27" s="127">
        <v>233</v>
      </c>
      <c r="C27" s="129" t="s">
        <v>437</v>
      </c>
      <c r="D27" s="11">
        <f t="shared" si="1"/>
        <v>5212</v>
      </c>
      <c r="E27" s="28">
        <f>'поступления и выплаты2017'!E27</f>
        <v>5212</v>
      </c>
      <c r="F27" s="28">
        <f>'поступления и выплаты2017'!F27</f>
        <v>0</v>
      </c>
      <c r="G27" s="11"/>
      <c r="H27" s="11"/>
      <c r="I27" s="28">
        <f>'поступления и выплаты2017'!I27</f>
        <v>0</v>
      </c>
    </row>
    <row r="28" spans="1:9" ht="39" customHeight="1" x14ac:dyDescent="0.2">
      <c r="A28" s="12" t="s">
        <v>118</v>
      </c>
      <c r="B28" s="127">
        <v>240</v>
      </c>
      <c r="C28" s="129"/>
      <c r="D28" s="11"/>
      <c r="E28" s="28">
        <f>'поступления и выплаты2017'!E28</f>
        <v>0</v>
      </c>
      <c r="F28" s="28">
        <f>'поступления и выплаты2017'!F28</f>
        <v>0</v>
      </c>
      <c r="G28" s="11"/>
      <c r="H28" s="11"/>
      <c r="I28" s="28">
        <f>'поступления и выплаты2017'!I28</f>
        <v>0</v>
      </c>
    </row>
    <row r="29" spans="1:9" ht="48.75" customHeight="1" x14ac:dyDescent="0.2">
      <c r="A29" s="12" t="s">
        <v>119</v>
      </c>
      <c r="B29" s="127">
        <v>250</v>
      </c>
      <c r="C29" s="129"/>
      <c r="D29" s="11"/>
      <c r="E29" s="28">
        <f>'поступления и выплаты2017'!E29</f>
        <v>0</v>
      </c>
      <c r="F29" s="28">
        <f>'поступления и выплаты2017'!F29</f>
        <v>0</v>
      </c>
      <c r="G29" s="11"/>
      <c r="H29" s="11"/>
      <c r="I29" s="28">
        <f>'поступления и выплаты2017'!I29</f>
        <v>0</v>
      </c>
    </row>
    <row r="30" spans="1:9" ht="34.5" customHeight="1" x14ac:dyDescent="0.2">
      <c r="A30" s="12" t="s">
        <v>120</v>
      </c>
      <c r="B30" s="127">
        <v>260</v>
      </c>
      <c r="C30" s="131" t="s">
        <v>39</v>
      </c>
      <c r="D30" s="11">
        <f t="shared" si="1"/>
        <v>1426560</v>
      </c>
      <c r="E30" s="28">
        <f>'поступления и выплаты2017'!E30</f>
        <v>1401560</v>
      </c>
      <c r="F30" s="28">
        <f>'поступления и выплаты2017'!F30</f>
        <v>0</v>
      </c>
      <c r="G30" s="11"/>
      <c r="H30" s="11"/>
      <c r="I30" s="28">
        <f>'поступления и выплаты2017'!I30</f>
        <v>25000</v>
      </c>
    </row>
    <row r="31" spans="1:9" ht="26.25" customHeight="1" x14ac:dyDescent="0.2">
      <c r="A31" s="26" t="s">
        <v>130</v>
      </c>
      <c r="B31" s="127">
        <v>261</v>
      </c>
      <c r="C31" s="129" t="s">
        <v>437</v>
      </c>
      <c r="D31" s="11">
        <f t="shared" si="1"/>
        <v>34840</v>
      </c>
      <c r="E31" s="28">
        <f>'поступления и выплаты2017'!E31</f>
        <v>34840</v>
      </c>
      <c r="F31" s="28">
        <f>'поступления и выплаты2017'!F31</f>
        <v>0</v>
      </c>
      <c r="G31" s="11"/>
      <c r="H31" s="11"/>
      <c r="I31" s="28">
        <f>'поступления и выплаты2017'!I31</f>
        <v>0</v>
      </c>
    </row>
    <row r="32" spans="1:9" ht="26.25" customHeight="1" x14ac:dyDescent="0.2">
      <c r="A32" s="26" t="s">
        <v>131</v>
      </c>
      <c r="B32" s="127">
        <v>262</v>
      </c>
      <c r="C32" s="129" t="s">
        <v>437</v>
      </c>
      <c r="D32" s="11">
        <f t="shared" si="1"/>
        <v>0</v>
      </c>
      <c r="E32" s="28">
        <f>'поступления и выплаты2017'!E32</f>
        <v>0</v>
      </c>
      <c r="F32" s="28">
        <f>'поступления и выплаты2017'!F32</f>
        <v>0</v>
      </c>
      <c r="G32" s="11"/>
      <c r="H32" s="11"/>
      <c r="I32" s="28">
        <f>'поступления и выплаты2017'!I32</f>
        <v>0</v>
      </c>
    </row>
    <row r="33" spans="1:9" ht="26.25" customHeight="1" x14ac:dyDescent="0.2">
      <c r="A33" s="26" t="s">
        <v>132</v>
      </c>
      <c r="B33" s="127">
        <v>263</v>
      </c>
      <c r="C33" s="129" t="s">
        <v>437</v>
      </c>
      <c r="D33" s="11">
        <f t="shared" si="1"/>
        <v>956100</v>
      </c>
      <c r="E33" s="28">
        <f>'поступления и выплаты2017'!E33</f>
        <v>956100</v>
      </c>
      <c r="F33" s="28">
        <f>'поступления и выплаты2017'!F33</f>
        <v>0</v>
      </c>
      <c r="G33" s="11"/>
      <c r="H33" s="11"/>
      <c r="I33" s="28">
        <f>'поступления и выплаты2017'!I33</f>
        <v>0</v>
      </c>
    </row>
    <row r="34" spans="1:9" ht="26.25" customHeight="1" x14ac:dyDescent="0.2">
      <c r="A34" s="26" t="s">
        <v>133</v>
      </c>
      <c r="B34" s="127">
        <v>264</v>
      </c>
      <c r="C34" s="129"/>
      <c r="D34" s="11"/>
      <c r="E34" s="28">
        <f>'поступления и выплаты2017'!E34</f>
        <v>0</v>
      </c>
      <c r="F34" s="28">
        <f>'поступления и выплаты2017'!F34</f>
        <v>0</v>
      </c>
      <c r="G34" s="11"/>
      <c r="H34" s="11"/>
      <c r="I34" s="28">
        <f>'поступления и выплаты2017'!I34</f>
        <v>0</v>
      </c>
    </row>
    <row r="35" spans="1:9" ht="33.75" customHeight="1" x14ac:dyDescent="0.2">
      <c r="A35" s="26" t="s">
        <v>134</v>
      </c>
      <c r="B35" s="127">
        <v>265</v>
      </c>
      <c r="C35" s="129" t="s">
        <v>437</v>
      </c>
      <c r="D35" s="11">
        <f t="shared" si="1"/>
        <v>201620</v>
      </c>
      <c r="E35" s="28">
        <f>'поступления и выплаты2017'!E35</f>
        <v>201620</v>
      </c>
      <c r="F35" s="28">
        <f>'поступления и выплаты2017'!F35</f>
        <v>0</v>
      </c>
      <c r="G35" s="11"/>
      <c r="H35" s="11"/>
      <c r="I35" s="28">
        <f>'поступления и выплаты2017'!I35</f>
        <v>0</v>
      </c>
    </row>
    <row r="36" spans="1:9" ht="26.25" customHeight="1" x14ac:dyDescent="0.2">
      <c r="A36" s="26" t="s">
        <v>135</v>
      </c>
      <c r="B36" s="127">
        <v>266</v>
      </c>
      <c r="C36" s="129" t="s">
        <v>437</v>
      </c>
      <c r="D36" s="11">
        <f>E36+F36+G36+H36+I36</f>
        <v>109000</v>
      </c>
      <c r="E36" s="28">
        <f>'поступления и выплаты2017'!E36</f>
        <v>109000</v>
      </c>
      <c r="F36" s="28">
        <f>'поступления и выплаты2017'!F36</f>
        <v>0</v>
      </c>
      <c r="G36" s="11"/>
      <c r="H36" s="11"/>
      <c r="I36" s="28">
        <f>'поступления и выплаты2017'!I36</f>
        <v>0</v>
      </c>
    </row>
    <row r="37" spans="1:9" ht="33.75" customHeight="1" x14ac:dyDescent="0.2">
      <c r="A37" s="26" t="s">
        <v>136</v>
      </c>
      <c r="B37" s="127">
        <v>267</v>
      </c>
      <c r="C37" s="129" t="s">
        <v>437</v>
      </c>
      <c r="D37" s="11">
        <f t="shared" si="1"/>
        <v>0</v>
      </c>
      <c r="E37" s="28">
        <f>'поступления и выплаты2017'!E37</f>
        <v>0</v>
      </c>
      <c r="F37" s="28">
        <f>'поступления и выплаты2017'!F37</f>
        <v>0</v>
      </c>
      <c r="G37" s="11"/>
      <c r="H37" s="11"/>
      <c r="I37" s="28">
        <f>'поступления и выплаты2017'!I37</f>
        <v>0</v>
      </c>
    </row>
    <row r="38" spans="1:9" ht="34.5" customHeight="1" x14ac:dyDescent="0.2">
      <c r="A38" s="26" t="s">
        <v>137</v>
      </c>
      <c r="B38" s="127">
        <v>268</v>
      </c>
      <c r="C38" s="129" t="s">
        <v>437</v>
      </c>
      <c r="D38" s="11">
        <f t="shared" si="1"/>
        <v>125000</v>
      </c>
      <c r="E38" s="28">
        <f>'поступления и выплаты2017'!E38</f>
        <v>100000</v>
      </c>
      <c r="F38" s="28">
        <f>'поступления и выплаты2017'!F38</f>
        <v>0</v>
      </c>
      <c r="G38" s="11"/>
      <c r="H38" s="11"/>
      <c r="I38" s="28">
        <f>'поступления и выплаты2017'!I38</f>
        <v>25000</v>
      </c>
    </row>
    <row r="39" spans="1:9" ht="38.25" customHeight="1" x14ac:dyDescent="0.2">
      <c r="A39" s="28" t="s">
        <v>138</v>
      </c>
      <c r="B39" s="128">
        <v>300</v>
      </c>
      <c r="C39" s="127"/>
      <c r="D39" s="11"/>
      <c r="E39" s="11"/>
      <c r="F39" s="11"/>
      <c r="G39" s="11"/>
      <c r="H39" s="11"/>
      <c r="I39" s="11"/>
    </row>
    <row r="40" spans="1:9" ht="20.25" customHeight="1" x14ac:dyDescent="0.2">
      <c r="A40" s="25" t="s">
        <v>139</v>
      </c>
      <c r="B40" s="127">
        <v>310</v>
      </c>
      <c r="C40" s="127"/>
      <c r="D40" s="11"/>
      <c r="E40" s="11"/>
      <c r="F40" s="11"/>
      <c r="G40" s="11"/>
      <c r="H40" s="11"/>
      <c r="I40" s="11"/>
    </row>
    <row r="41" spans="1:9" ht="20.25" customHeight="1" x14ac:dyDescent="0.2">
      <c r="A41" s="25" t="s">
        <v>140</v>
      </c>
      <c r="B41" s="127">
        <v>320</v>
      </c>
      <c r="C41" s="127"/>
      <c r="D41" s="11"/>
      <c r="E41" s="11"/>
      <c r="F41" s="11"/>
      <c r="G41" s="11"/>
      <c r="H41" s="11"/>
      <c r="I41" s="11"/>
    </row>
    <row r="42" spans="1:9" ht="32.25" customHeight="1" x14ac:dyDescent="0.2">
      <c r="A42" s="28" t="s">
        <v>143</v>
      </c>
      <c r="B42" s="128">
        <v>400</v>
      </c>
      <c r="C42" s="127"/>
      <c r="D42" s="11"/>
      <c r="E42" s="11"/>
      <c r="F42" s="11"/>
      <c r="G42" s="11"/>
      <c r="H42" s="11"/>
      <c r="I42" s="11"/>
    </row>
    <row r="43" spans="1:9" ht="21.75" customHeight="1" x14ac:dyDescent="0.2">
      <c r="A43" s="25" t="s">
        <v>141</v>
      </c>
      <c r="B43" s="127">
        <v>410</v>
      </c>
      <c r="C43" s="127"/>
      <c r="D43" s="11"/>
      <c r="E43" s="11"/>
      <c r="F43" s="11"/>
      <c r="G43" s="11"/>
      <c r="H43" s="11"/>
      <c r="I43" s="11"/>
    </row>
    <row r="44" spans="1:9" ht="21.75" customHeight="1" x14ac:dyDescent="0.2">
      <c r="A44" s="25" t="s">
        <v>142</v>
      </c>
      <c r="B44" s="127">
        <v>420</v>
      </c>
      <c r="C44" s="127"/>
      <c r="D44" s="11"/>
      <c r="E44" s="11"/>
      <c r="F44" s="11"/>
      <c r="G44" s="11"/>
      <c r="H44" s="11"/>
      <c r="I44" s="11"/>
    </row>
    <row r="45" spans="1:9" ht="23.25" customHeight="1" x14ac:dyDescent="0.2">
      <c r="A45" s="28" t="s">
        <v>144</v>
      </c>
      <c r="B45" s="128">
        <v>500</v>
      </c>
      <c r="C45" s="127"/>
      <c r="D45" s="11"/>
      <c r="E45" s="11"/>
      <c r="F45" s="11"/>
      <c r="G45" s="11"/>
      <c r="H45" s="11"/>
      <c r="I45" s="11"/>
    </row>
    <row r="46" spans="1:9" ht="23.25" customHeight="1" x14ac:dyDescent="0.2">
      <c r="A46" s="28" t="s">
        <v>57</v>
      </c>
      <c r="B46" s="128">
        <v>600</v>
      </c>
      <c r="C46" s="127"/>
      <c r="D46" s="11"/>
      <c r="E46" s="11"/>
      <c r="F46" s="11"/>
      <c r="G46" s="11"/>
      <c r="H46" s="11"/>
      <c r="I46" s="11"/>
    </row>
  </sheetData>
  <autoFilter ref="A7:I7"/>
  <mergeCells count="8">
    <mergeCell ref="A2:I2"/>
    <mergeCell ref="A3:I3"/>
    <mergeCell ref="A4:A6"/>
    <mergeCell ref="B4:B6"/>
    <mergeCell ref="C4:C6"/>
    <mergeCell ref="D4:I4"/>
    <mergeCell ref="D5:D6"/>
    <mergeCell ref="E5:I5"/>
  </mergeCells>
  <printOptions horizontalCentered="1"/>
  <pageMargins left="0.19685040000000001" right="3.9370079999999997E-3" top="0.39370080000000002" bottom="0.39370080000000002" header="0.3" footer="0.3"/>
  <pageSetup paperSize="9" scale="93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6"/>
  <sheetViews>
    <sheetView topLeftCell="A6" zoomScale="115" zoomScaleNormal="115" zoomScaleSheetLayoutView="115" workbookViewId="0">
      <selection activeCell="C7" sqref="C7:C38"/>
    </sheetView>
  </sheetViews>
  <sheetFormatPr defaultColWidth="9.33203125" defaultRowHeight="14.25" x14ac:dyDescent="0.2"/>
  <cols>
    <col min="1" max="1" width="36.33203125" style="23" customWidth="1"/>
    <col min="2" max="2" width="11.1640625" style="23" customWidth="1"/>
    <col min="3" max="3" width="26.1640625" style="23" customWidth="1"/>
    <col min="4" max="4" width="17" style="23" customWidth="1"/>
    <col min="5" max="5" width="19.33203125" style="23" customWidth="1"/>
    <col min="6" max="6" width="15" style="23" customWidth="1"/>
    <col min="7" max="8" width="17.6640625" style="23" customWidth="1"/>
    <col min="9" max="9" width="22.1640625" style="23" customWidth="1"/>
    <col min="10" max="10" width="24.1640625" style="23" customWidth="1"/>
    <col min="11" max="16384" width="9.33203125" style="23"/>
  </cols>
  <sheetData>
    <row r="1" spans="1:10" ht="22.5" customHeight="1" x14ac:dyDescent="0.2"/>
    <row r="2" spans="1:10" ht="45" customHeight="1" x14ac:dyDescent="0.2">
      <c r="A2" s="146" t="s">
        <v>425</v>
      </c>
      <c r="B2" s="146"/>
      <c r="C2" s="146"/>
      <c r="D2" s="146"/>
      <c r="E2" s="146"/>
      <c r="F2" s="146"/>
      <c r="G2" s="146"/>
      <c r="H2" s="146"/>
      <c r="I2" s="146"/>
    </row>
    <row r="3" spans="1:10" ht="26.25" customHeight="1" x14ac:dyDescent="0.2">
      <c r="A3" s="147" t="s">
        <v>377</v>
      </c>
      <c r="B3" s="147"/>
      <c r="C3" s="147"/>
      <c r="D3" s="147"/>
      <c r="E3" s="147"/>
      <c r="F3" s="147"/>
      <c r="G3" s="147"/>
      <c r="H3" s="147"/>
      <c r="I3" s="147"/>
      <c r="J3" s="35" t="s">
        <v>159</v>
      </c>
    </row>
    <row r="4" spans="1:10" ht="24.6" customHeight="1" x14ac:dyDescent="0.2">
      <c r="A4" s="148" t="s">
        <v>19</v>
      </c>
      <c r="B4" s="148" t="s">
        <v>20</v>
      </c>
      <c r="C4" s="148" t="s">
        <v>21</v>
      </c>
      <c r="D4" s="148" t="s">
        <v>22</v>
      </c>
      <c r="E4" s="148"/>
      <c r="F4" s="148"/>
      <c r="G4" s="148"/>
      <c r="H4" s="148"/>
      <c r="I4" s="148"/>
    </row>
    <row r="5" spans="1:10" ht="20.100000000000001" customHeight="1" x14ac:dyDescent="0.2">
      <c r="A5" s="149" t="s">
        <v>0</v>
      </c>
      <c r="B5" s="149" t="s">
        <v>0</v>
      </c>
      <c r="C5" s="149" t="s">
        <v>0</v>
      </c>
      <c r="D5" s="148" t="s">
        <v>23</v>
      </c>
      <c r="E5" s="148" t="s">
        <v>24</v>
      </c>
      <c r="F5" s="148"/>
      <c r="G5" s="148"/>
      <c r="H5" s="148"/>
      <c r="I5" s="148"/>
    </row>
    <row r="6" spans="1:10" ht="96" customHeight="1" x14ac:dyDescent="0.2">
      <c r="A6" s="149" t="s">
        <v>0</v>
      </c>
      <c r="B6" s="149" t="s">
        <v>0</v>
      </c>
      <c r="C6" s="149" t="s">
        <v>0</v>
      </c>
      <c r="D6" s="149" t="s">
        <v>0</v>
      </c>
      <c r="E6" s="10" t="s">
        <v>350</v>
      </c>
      <c r="F6" s="10" t="s">
        <v>25</v>
      </c>
      <c r="G6" s="10" t="s">
        <v>26</v>
      </c>
      <c r="H6" s="10" t="s">
        <v>351</v>
      </c>
      <c r="I6" s="10" t="s">
        <v>27</v>
      </c>
    </row>
    <row r="7" spans="1:10" ht="20.85" customHeight="1" x14ac:dyDescent="0.2">
      <c r="A7" s="10" t="s">
        <v>28</v>
      </c>
      <c r="B7" s="10" t="s">
        <v>29</v>
      </c>
      <c r="C7" s="131" t="s">
        <v>30</v>
      </c>
      <c r="D7" s="10" t="s">
        <v>31</v>
      </c>
      <c r="E7" s="10" t="s">
        <v>32</v>
      </c>
      <c r="F7" s="10" t="s">
        <v>33</v>
      </c>
      <c r="G7" s="10">
        <v>7</v>
      </c>
      <c r="H7" s="10" t="s">
        <v>35</v>
      </c>
      <c r="I7" s="10" t="s">
        <v>36</v>
      </c>
    </row>
    <row r="8" spans="1:10" ht="21" customHeight="1" x14ac:dyDescent="0.2">
      <c r="A8" s="28" t="s">
        <v>37</v>
      </c>
      <c r="B8" s="9" t="s">
        <v>38</v>
      </c>
      <c r="C8" s="131" t="s">
        <v>39</v>
      </c>
      <c r="D8" s="28">
        <f>D16</f>
        <v>9348730</v>
      </c>
      <c r="E8" s="28">
        <f>'поступления и выплаты2017'!E8</f>
        <v>9257730</v>
      </c>
      <c r="F8" s="28">
        <f>'поступления и выплаты2017'!F8</f>
        <v>0</v>
      </c>
      <c r="G8" s="28">
        <v>0</v>
      </c>
      <c r="H8" s="28">
        <v>0</v>
      </c>
      <c r="I8" s="28">
        <f>'поступления и выплаты2017'!I8</f>
        <v>91000</v>
      </c>
    </row>
    <row r="9" spans="1:10" ht="21" customHeight="1" x14ac:dyDescent="0.2">
      <c r="A9" s="11" t="s">
        <v>40</v>
      </c>
      <c r="B9" s="10" t="s">
        <v>41</v>
      </c>
      <c r="C9" s="129" t="s">
        <v>0</v>
      </c>
      <c r="D9" s="11" t="s">
        <v>379</v>
      </c>
      <c r="E9" s="28" t="str">
        <f>'поступления и выплаты2017'!E9</f>
        <v>X</v>
      </c>
      <c r="F9" s="28" t="str">
        <f>'поступления и выплаты2017'!F9</f>
        <v>X</v>
      </c>
      <c r="G9" s="127" t="s">
        <v>39</v>
      </c>
      <c r="H9" s="127" t="s">
        <v>39</v>
      </c>
      <c r="I9" s="28">
        <f>'поступления и выплаты2017'!I9</f>
        <v>0</v>
      </c>
    </row>
    <row r="10" spans="1:10" ht="21" customHeight="1" x14ac:dyDescent="0.2">
      <c r="A10" s="11" t="s">
        <v>42</v>
      </c>
      <c r="B10" s="10" t="s">
        <v>43</v>
      </c>
      <c r="C10" s="129" t="s">
        <v>435</v>
      </c>
      <c r="D10" s="11">
        <f>D16</f>
        <v>9348730</v>
      </c>
      <c r="E10" s="28">
        <f>'поступления и выплаты2017'!E10</f>
        <v>9257730</v>
      </c>
      <c r="F10" s="28" t="str">
        <f>'поступления и выплаты2017'!F10</f>
        <v>X</v>
      </c>
      <c r="G10" s="127" t="s">
        <v>39</v>
      </c>
      <c r="H10" s="127" t="s">
        <v>39</v>
      </c>
      <c r="I10" s="28">
        <f>'поступления и выплаты2017'!I10</f>
        <v>91000</v>
      </c>
    </row>
    <row r="11" spans="1:10" ht="34.5" customHeight="1" x14ac:dyDescent="0.2">
      <c r="A11" s="11" t="s">
        <v>45</v>
      </c>
      <c r="B11" s="10" t="s">
        <v>44</v>
      </c>
      <c r="C11" s="129" t="s">
        <v>0</v>
      </c>
      <c r="D11" s="11"/>
      <c r="E11" s="28" t="str">
        <f>'поступления и выплаты2017'!E11</f>
        <v>X</v>
      </c>
      <c r="F11" s="28" t="str">
        <f>'поступления и выплаты2017'!F11</f>
        <v>X</v>
      </c>
      <c r="G11" s="127" t="s">
        <v>39</v>
      </c>
      <c r="H11" s="127" t="s">
        <v>39</v>
      </c>
      <c r="I11" s="28">
        <f>'поступления и выплаты2017'!I11</f>
        <v>0</v>
      </c>
    </row>
    <row r="12" spans="1:10" ht="78" customHeight="1" x14ac:dyDescent="0.2">
      <c r="A12" s="11" t="s">
        <v>46</v>
      </c>
      <c r="B12" s="10" t="s">
        <v>47</v>
      </c>
      <c r="C12" s="129" t="s">
        <v>0</v>
      </c>
      <c r="D12" s="11"/>
      <c r="E12" s="28" t="str">
        <f>'поступления и выплаты2017'!E12</f>
        <v>X</v>
      </c>
      <c r="F12" s="28" t="str">
        <f>'поступления и выплаты2017'!F12</f>
        <v>X</v>
      </c>
      <c r="G12" s="127" t="s">
        <v>39</v>
      </c>
      <c r="H12" s="127" t="s">
        <v>39</v>
      </c>
      <c r="I12" s="28">
        <f>'поступления и выплаты2017'!I12</f>
        <v>0</v>
      </c>
    </row>
    <row r="13" spans="1:10" ht="32.25" customHeight="1" x14ac:dyDescent="0.2">
      <c r="A13" s="11" t="s">
        <v>48</v>
      </c>
      <c r="B13" s="10" t="s">
        <v>49</v>
      </c>
      <c r="C13" s="129" t="s">
        <v>436</v>
      </c>
      <c r="D13" s="11">
        <f>F13</f>
        <v>0</v>
      </c>
      <c r="E13" s="28" t="str">
        <f>'поступления и выплаты2017'!E13</f>
        <v>X</v>
      </c>
      <c r="F13" s="28">
        <f>'поступления и выплаты2017'!F13</f>
        <v>0</v>
      </c>
      <c r="G13" s="11"/>
      <c r="H13" s="127"/>
      <c r="I13" s="28" t="str">
        <f>'поступления и выплаты2017'!I13</f>
        <v>X</v>
      </c>
    </row>
    <row r="14" spans="1:10" ht="21" customHeight="1" x14ac:dyDescent="0.2">
      <c r="A14" s="11" t="s">
        <v>50</v>
      </c>
      <c r="B14" s="10" t="s">
        <v>51</v>
      </c>
      <c r="C14" s="129" t="s">
        <v>0</v>
      </c>
      <c r="D14" s="11"/>
      <c r="E14" s="28" t="str">
        <f>'поступления и выплаты2017'!E14</f>
        <v>X</v>
      </c>
      <c r="F14" s="28" t="str">
        <f>'поступления и выплаты2017'!F14</f>
        <v>X</v>
      </c>
      <c r="G14" s="127" t="s">
        <v>39</v>
      </c>
      <c r="H14" s="127" t="s">
        <v>39</v>
      </c>
      <c r="I14" s="28">
        <f>'поступления и выплаты2017'!I14</f>
        <v>0</v>
      </c>
    </row>
    <row r="15" spans="1:10" ht="21" customHeight="1" x14ac:dyDescent="0.2">
      <c r="A15" s="11" t="s">
        <v>52</v>
      </c>
      <c r="B15" s="10" t="s">
        <v>53</v>
      </c>
      <c r="C15" s="131" t="s">
        <v>113</v>
      </c>
      <c r="D15" s="11"/>
      <c r="E15" s="28" t="str">
        <f>'поступления и выплаты2017'!E15</f>
        <v>X</v>
      </c>
      <c r="F15" s="28" t="str">
        <f>'поступления и выплаты2017'!F15</f>
        <v>X</v>
      </c>
      <c r="G15" s="127" t="s">
        <v>39</v>
      </c>
      <c r="H15" s="127" t="s">
        <v>39</v>
      </c>
      <c r="I15" s="28">
        <f>'поступления и выплаты2017'!I15</f>
        <v>0</v>
      </c>
    </row>
    <row r="16" spans="1:10" ht="18" customHeight="1" x14ac:dyDescent="0.2">
      <c r="A16" s="28" t="s">
        <v>54</v>
      </c>
      <c r="B16" s="9" t="s">
        <v>55</v>
      </c>
      <c r="C16" s="131" t="s">
        <v>39</v>
      </c>
      <c r="D16" s="28">
        <f>D17++D24+D30</f>
        <v>9348730</v>
      </c>
      <c r="E16" s="28">
        <f>'поступления и выплаты2017'!E16</f>
        <v>9257730</v>
      </c>
      <c r="F16" s="28">
        <f>'поступления и выплаты2017'!F16</f>
        <v>0</v>
      </c>
      <c r="G16" s="28">
        <f t="shared" ref="G16:H16" si="0">G17++G24+G30</f>
        <v>0</v>
      </c>
      <c r="H16" s="28">
        <f t="shared" si="0"/>
        <v>0</v>
      </c>
      <c r="I16" s="28">
        <f>'поступления и выплаты2017'!I16</f>
        <v>91000</v>
      </c>
    </row>
    <row r="17" spans="1:9" ht="16.5" customHeight="1" x14ac:dyDescent="0.2">
      <c r="A17" s="12" t="s">
        <v>115</v>
      </c>
      <c r="B17" s="10">
        <v>210</v>
      </c>
      <c r="C17" s="129" t="s">
        <v>437</v>
      </c>
      <c r="D17" s="11">
        <f>E17+F17+G17+H17+I17</f>
        <v>7613170</v>
      </c>
      <c r="E17" s="28">
        <f>'поступления и выплаты2017'!E17</f>
        <v>7547170</v>
      </c>
      <c r="F17" s="28">
        <f>'поступления и выплаты2017'!F17</f>
        <v>0</v>
      </c>
      <c r="G17" s="11"/>
      <c r="H17" s="11"/>
      <c r="I17" s="28">
        <f>'поступления и выплаты2017'!I17</f>
        <v>66000</v>
      </c>
    </row>
    <row r="18" spans="1:9" ht="49.5" customHeight="1" x14ac:dyDescent="0.2">
      <c r="A18" s="26" t="s">
        <v>114</v>
      </c>
      <c r="B18" s="10">
        <v>211</v>
      </c>
      <c r="C18" s="129" t="s">
        <v>437</v>
      </c>
      <c r="D18" s="11">
        <f t="shared" ref="D18:D38" si="1">E18+F18+G18+H18+I18</f>
        <v>7607970</v>
      </c>
      <c r="E18" s="28">
        <f>'поступления и выплаты2017'!E18</f>
        <v>7541970</v>
      </c>
      <c r="F18" s="28">
        <f>'поступления и выплаты2017'!F18</f>
        <v>0</v>
      </c>
      <c r="G18" s="11"/>
      <c r="H18" s="11"/>
      <c r="I18" s="28">
        <f>'поступления и выплаты2017'!I18</f>
        <v>66000</v>
      </c>
    </row>
    <row r="19" spans="1:9" ht="24.75" customHeight="1" x14ac:dyDescent="0.2">
      <c r="A19" s="27" t="s">
        <v>123</v>
      </c>
      <c r="B19" s="10" t="s">
        <v>124</v>
      </c>
      <c r="C19" s="129" t="s">
        <v>437</v>
      </c>
      <c r="D19" s="11">
        <f t="shared" si="1"/>
        <v>5855630</v>
      </c>
      <c r="E19" s="28">
        <f>'поступления и выплаты2017'!E19</f>
        <v>5805630</v>
      </c>
      <c r="F19" s="28">
        <f>'поступления и выплаты2017'!F19</f>
        <v>0</v>
      </c>
      <c r="G19" s="11"/>
      <c r="H19" s="11"/>
      <c r="I19" s="28">
        <f>'поступления и выплаты2017'!I19</f>
        <v>50000</v>
      </c>
    </row>
    <row r="20" spans="1:9" ht="136.5" customHeight="1" x14ac:dyDescent="0.2">
      <c r="A20" s="27" t="s">
        <v>125</v>
      </c>
      <c r="B20" s="10" t="s">
        <v>126</v>
      </c>
      <c r="C20" s="129" t="s">
        <v>437</v>
      </c>
      <c r="D20" s="11">
        <f t="shared" si="1"/>
        <v>1752340</v>
      </c>
      <c r="E20" s="28">
        <f>'поступления и выплаты2017'!E20</f>
        <v>1736340</v>
      </c>
      <c r="F20" s="28">
        <f>'поступления и выплаты2017'!F20</f>
        <v>0</v>
      </c>
      <c r="G20" s="11"/>
      <c r="H20" s="11"/>
      <c r="I20" s="28">
        <f>'поступления и выплаты2017'!I20</f>
        <v>16000</v>
      </c>
    </row>
    <row r="21" spans="1:9" ht="49.5" customHeight="1" x14ac:dyDescent="0.2">
      <c r="A21" s="26" t="s">
        <v>121</v>
      </c>
      <c r="B21" s="10">
        <v>212</v>
      </c>
      <c r="C21" s="131"/>
      <c r="D21" s="11">
        <f>E21</f>
        <v>5200</v>
      </c>
      <c r="E21" s="28">
        <f>'поступления и выплаты2017'!E21</f>
        <v>5200</v>
      </c>
      <c r="F21" s="28">
        <f>'поступления и выплаты2017'!F21</f>
        <v>0</v>
      </c>
      <c r="G21" s="11"/>
      <c r="H21" s="11"/>
      <c r="I21" s="28">
        <f>'поступления и выплаты2017'!I21</f>
        <v>0</v>
      </c>
    </row>
    <row r="22" spans="1:9" ht="37.5" customHeight="1" x14ac:dyDescent="0.2">
      <c r="A22" s="26" t="s">
        <v>122</v>
      </c>
      <c r="B22" s="10">
        <v>213</v>
      </c>
      <c r="C22" s="129" t="s">
        <v>437</v>
      </c>
      <c r="D22" s="11">
        <f>E22</f>
        <v>0</v>
      </c>
      <c r="E22" s="28">
        <f>'поступления и выплаты2017'!E22</f>
        <v>0</v>
      </c>
      <c r="F22" s="28">
        <f>'поступления и выплаты2017'!F22</f>
        <v>0</v>
      </c>
      <c r="G22" s="11"/>
      <c r="H22" s="11"/>
      <c r="I22" s="28">
        <f>'поступления и выплаты2017'!I22</f>
        <v>0</v>
      </c>
    </row>
    <row r="23" spans="1:9" ht="36" customHeight="1" x14ac:dyDescent="0.2">
      <c r="A23" s="12" t="s">
        <v>116</v>
      </c>
      <c r="B23" s="10">
        <v>220</v>
      </c>
      <c r="C23" s="129"/>
      <c r="D23" s="11">
        <f t="shared" si="1"/>
        <v>0</v>
      </c>
      <c r="E23" s="28">
        <f>'поступления и выплаты2017'!E23</f>
        <v>0</v>
      </c>
      <c r="F23" s="28">
        <f>'поступления и выплаты2017'!F23</f>
        <v>0</v>
      </c>
      <c r="G23" s="11"/>
      <c r="H23" s="11"/>
      <c r="I23" s="28">
        <f>'поступления и выплаты2017'!I23</f>
        <v>0</v>
      </c>
    </row>
    <row r="24" spans="1:9" ht="36" customHeight="1" x14ac:dyDescent="0.2">
      <c r="A24" s="12" t="s">
        <v>117</v>
      </c>
      <c r="B24" s="10">
        <v>230</v>
      </c>
      <c r="C24" s="129" t="s">
        <v>437</v>
      </c>
      <c r="D24" s="11">
        <f t="shared" si="1"/>
        <v>309000</v>
      </c>
      <c r="E24" s="28">
        <f>'поступления и выплаты2017'!E24</f>
        <v>309000</v>
      </c>
      <c r="F24" s="28">
        <f>'поступления и выплаты2017'!F24</f>
        <v>0</v>
      </c>
      <c r="G24" s="11"/>
      <c r="H24" s="11"/>
      <c r="I24" s="28">
        <f>'поступления и выплаты2017'!I24</f>
        <v>0</v>
      </c>
    </row>
    <row r="25" spans="1:9" ht="30" customHeight="1" x14ac:dyDescent="0.2">
      <c r="A25" s="26" t="s">
        <v>127</v>
      </c>
      <c r="B25" s="10">
        <v>231</v>
      </c>
      <c r="C25" s="129" t="s">
        <v>437</v>
      </c>
      <c r="D25" s="11">
        <f t="shared" si="1"/>
        <v>241400</v>
      </c>
      <c r="E25" s="28">
        <f>'поступления и выплаты2017'!E25</f>
        <v>241400</v>
      </c>
      <c r="F25" s="28">
        <f>'поступления и выплаты2017'!F25</f>
        <v>0</v>
      </c>
      <c r="G25" s="11"/>
      <c r="H25" s="11"/>
      <c r="I25" s="28">
        <f>'поступления и выплаты2017'!I25</f>
        <v>0</v>
      </c>
    </row>
    <row r="26" spans="1:9" ht="20.25" customHeight="1" x14ac:dyDescent="0.2">
      <c r="A26" s="26" t="s">
        <v>128</v>
      </c>
      <c r="B26" s="10">
        <v>232</v>
      </c>
      <c r="C26" s="129" t="s">
        <v>437</v>
      </c>
      <c r="D26" s="11">
        <f t="shared" si="1"/>
        <v>62388</v>
      </c>
      <c r="E26" s="28">
        <f>'поступления и выплаты2017'!E26</f>
        <v>62388</v>
      </c>
      <c r="F26" s="28">
        <f>'поступления и выплаты2017'!F26</f>
        <v>0</v>
      </c>
      <c r="G26" s="11"/>
      <c r="H26" s="11"/>
      <c r="I26" s="28">
        <f>'поступления и выплаты2017'!I26</f>
        <v>0</v>
      </c>
    </row>
    <row r="27" spans="1:9" ht="20.25" customHeight="1" x14ac:dyDescent="0.2">
      <c r="A27" s="26" t="s">
        <v>129</v>
      </c>
      <c r="B27" s="10">
        <v>233</v>
      </c>
      <c r="C27" s="129" t="s">
        <v>437</v>
      </c>
      <c r="D27" s="11">
        <f t="shared" si="1"/>
        <v>5212</v>
      </c>
      <c r="E27" s="28">
        <f>'поступления и выплаты2017'!E27</f>
        <v>5212</v>
      </c>
      <c r="F27" s="28">
        <f>'поступления и выплаты2017'!F27</f>
        <v>0</v>
      </c>
      <c r="G27" s="11"/>
      <c r="H27" s="11"/>
      <c r="I27" s="28">
        <f>'поступления и выплаты2017'!I27</f>
        <v>0</v>
      </c>
    </row>
    <row r="28" spans="1:9" ht="39" customHeight="1" x14ac:dyDescent="0.2">
      <c r="A28" s="12" t="s">
        <v>118</v>
      </c>
      <c r="B28" s="10">
        <v>240</v>
      </c>
      <c r="C28" s="129"/>
      <c r="D28" s="11"/>
      <c r="E28" s="28">
        <f>'поступления и выплаты2017'!E28</f>
        <v>0</v>
      </c>
      <c r="F28" s="28">
        <f>'поступления и выплаты2017'!F28</f>
        <v>0</v>
      </c>
      <c r="G28" s="11"/>
      <c r="H28" s="11"/>
      <c r="I28" s="28">
        <f>'поступления и выплаты2017'!I28</f>
        <v>0</v>
      </c>
    </row>
    <row r="29" spans="1:9" ht="48.75" customHeight="1" x14ac:dyDescent="0.2">
      <c r="A29" s="12" t="s">
        <v>119</v>
      </c>
      <c r="B29" s="10">
        <v>250</v>
      </c>
      <c r="C29" s="129"/>
      <c r="D29" s="11"/>
      <c r="E29" s="28">
        <f>'поступления и выплаты2017'!E29</f>
        <v>0</v>
      </c>
      <c r="F29" s="28">
        <f>'поступления и выплаты2017'!F29</f>
        <v>0</v>
      </c>
      <c r="G29" s="11"/>
      <c r="H29" s="11"/>
      <c r="I29" s="28">
        <f>'поступления и выплаты2017'!I29</f>
        <v>0</v>
      </c>
    </row>
    <row r="30" spans="1:9" ht="34.5" customHeight="1" x14ac:dyDescent="0.2">
      <c r="A30" s="12" t="s">
        <v>120</v>
      </c>
      <c r="B30" s="10">
        <v>260</v>
      </c>
      <c r="C30" s="131" t="s">
        <v>39</v>
      </c>
      <c r="D30" s="11">
        <f t="shared" si="1"/>
        <v>1426560</v>
      </c>
      <c r="E30" s="28">
        <f>'поступления и выплаты2017'!E30</f>
        <v>1401560</v>
      </c>
      <c r="F30" s="28">
        <f>'поступления и выплаты2017'!F30</f>
        <v>0</v>
      </c>
      <c r="G30" s="11"/>
      <c r="H30" s="11"/>
      <c r="I30" s="28">
        <f>'поступления и выплаты2017'!I30</f>
        <v>25000</v>
      </c>
    </row>
    <row r="31" spans="1:9" ht="26.25" customHeight="1" x14ac:dyDescent="0.2">
      <c r="A31" s="26" t="s">
        <v>130</v>
      </c>
      <c r="B31" s="10">
        <v>261</v>
      </c>
      <c r="C31" s="129" t="s">
        <v>437</v>
      </c>
      <c r="D31" s="11">
        <f t="shared" si="1"/>
        <v>34840</v>
      </c>
      <c r="E31" s="28">
        <f>'поступления и выплаты2017'!E31</f>
        <v>34840</v>
      </c>
      <c r="F31" s="28">
        <f>'поступления и выплаты2017'!F31</f>
        <v>0</v>
      </c>
      <c r="G31" s="11"/>
      <c r="H31" s="11"/>
      <c r="I31" s="28">
        <f>'поступления и выплаты2017'!I31</f>
        <v>0</v>
      </c>
    </row>
    <row r="32" spans="1:9" ht="26.25" customHeight="1" x14ac:dyDescent="0.2">
      <c r="A32" s="26" t="s">
        <v>131</v>
      </c>
      <c r="B32" s="10">
        <v>262</v>
      </c>
      <c r="C32" s="129" t="s">
        <v>437</v>
      </c>
      <c r="D32" s="11">
        <f t="shared" si="1"/>
        <v>0</v>
      </c>
      <c r="E32" s="28">
        <f>'поступления и выплаты2017'!E32</f>
        <v>0</v>
      </c>
      <c r="F32" s="28">
        <f>'поступления и выплаты2017'!F32</f>
        <v>0</v>
      </c>
      <c r="G32" s="11"/>
      <c r="H32" s="11"/>
      <c r="I32" s="28">
        <f>'поступления и выплаты2017'!I32</f>
        <v>0</v>
      </c>
    </row>
    <row r="33" spans="1:9" ht="26.25" customHeight="1" x14ac:dyDescent="0.2">
      <c r="A33" s="26" t="s">
        <v>132</v>
      </c>
      <c r="B33" s="10">
        <v>263</v>
      </c>
      <c r="C33" s="129" t="s">
        <v>437</v>
      </c>
      <c r="D33" s="11">
        <f t="shared" si="1"/>
        <v>956100</v>
      </c>
      <c r="E33" s="28">
        <f>'поступления и выплаты2017'!E33</f>
        <v>956100</v>
      </c>
      <c r="F33" s="28">
        <f>'поступления и выплаты2017'!F33</f>
        <v>0</v>
      </c>
      <c r="G33" s="11"/>
      <c r="H33" s="11"/>
      <c r="I33" s="28">
        <f>'поступления и выплаты2017'!I33</f>
        <v>0</v>
      </c>
    </row>
    <row r="34" spans="1:9" ht="26.25" customHeight="1" x14ac:dyDescent="0.2">
      <c r="A34" s="26" t="s">
        <v>133</v>
      </c>
      <c r="B34" s="10">
        <v>264</v>
      </c>
      <c r="C34" s="129"/>
      <c r="D34" s="11"/>
      <c r="E34" s="28">
        <f>'поступления и выплаты2017'!E34</f>
        <v>0</v>
      </c>
      <c r="F34" s="28">
        <f>'поступления и выплаты2017'!F34</f>
        <v>0</v>
      </c>
      <c r="G34" s="11"/>
      <c r="H34" s="11"/>
      <c r="I34" s="28">
        <f>'поступления и выплаты2017'!I34</f>
        <v>0</v>
      </c>
    </row>
    <row r="35" spans="1:9" ht="33.75" customHeight="1" x14ac:dyDescent="0.2">
      <c r="A35" s="26" t="s">
        <v>134</v>
      </c>
      <c r="B35" s="10">
        <v>265</v>
      </c>
      <c r="C35" s="129" t="s">
        <v>437</v>
      </c>
      <c r="D35" s="11">
        <f t="shared" si="1"/>
        <v>201620</v>
      </c>
      <c r="E35" s="28">
        <f>'поступления и выплаты2017'!E35</f>
        <v>201620</v>
      </c>
      <c r="F35" s="28">
        <f>'поступления и выплаты2017'!F35</f>
        <v>0</v>
      </c>
      <c r="G35" s="11"/>
      <c r="H35" s="11"/>
      <c r="I35" s="28">
        <f>'поступления и выплаты2017'!I35</f>
        <v>0</v>
      </c>
    </row>
    <row r="36" spans="1:9" ht="26.25" customHeight="1" x14ac:dyDescent="0.2">
      <c r="A36" s="26" t="s">
        <v>135</v>
      </c>
      <c r="B36" s="10">
        <v>266</v>
      </c>
      <c r="C36" s="129" t="s">
        <v>437</v>
      </c>
      <c r="D36" s="11">
        <f>E36+F36+G36+H36+I36</f>
        <v>109000</v>
      </c>
      <c r="E36" s="28">
        <f>'поступления и выплаты2017'!E36</f>
        <v>109000</v>
      </c>
      <c r="F36" s="28">
        <f>'поступления и выплаты2017'!F36</f>
        <v>0</v>
      </c>
      <c r="G36" s="11"/>
      <c r="H36" s="11"/>
      <c r="I36" s="28">
        <f>'поступления и выплаты2017'!I36</f>
        <v>0</v>
      </c>
    </row>
    <row r="37" spans="1:9" ht="33.75" customHeight="1" x14ac:dyDescent="0.2">
      <c r="A37" s="26" t="s">
        <v>136</v>
      </c>
      <c r="B37" s="10">
        <v>267</v>
      </c>
      <c r="C37" s="129" t="s">
        <v>437</v>
      </c>
      <c r="D37" s="11">
        <f t="shared" si="1"/>
        <v>0</v>
      </c>
      <c r="E37" s="28">
        <f>'поступления и выплаты2017'!E37</f>
        <v>0</v>
      </c>
      <c r="F37" s="28">
        <f>'поступления и выплаты2017'!F37</f>
        <v>0</v>
      </c>
      <c r="G37" s="11"/>
      <c r="H37" s="11"/>
      <c r="I37" s="28">
        <f>'поступления и выплаты2017'!I37</f>
        <v>0</v>
      </c>
    </row>
    <row r="38" spans="1:9" ht="34.5" customHeight="1" x14ac:dyDescent="0.2">
      <c r="A38" s="26" t="s">
        <v>137</v>
      </c>
      <c r="B38" s="10">
        <v>268</v>
      </c>
      <c r="C38" s="129" t="s">
        <v>437</v>
      </c>
      <c r="D38" s="11">
        <f t="shared" si="1"/>
        <v>125000</v>
      </c>
      <c r="E38" s="28">
        <f>'поступления и выплаты2017'!E38</f>
        <v>100000</v>
      </c>
      <c r="F38" s="28">
        <f>'поступления и выплаты2017'!F38</f>
        <v>0</v>
      </c>
      <c r="G38" s="11"/>
      <c r="H38" s="11"/>
      <c r="I38" s="28">
        <f>'поступления и выплаты2017'!I38</f>
        <v>25000</v>
      </c>
    </row>
    <row r="39" spans="1:9" ht="38.25" customHeight="1" x14ac:dyDescent="0.2">
      <c r="A39" s="28" t="s">
        <v>138</v>
      </c>
      <c r="B39" s="9">
        <v>300</v>
      </c>
      <c r="C39" s="127"/>
      <c r="D39" s="11"/>
      <c r="E39" s="11"/>
      <c r="F39" s="11"/>
      <c r="G39" s="11"/>
      <c r="H39" s="11"/>
      <c r="I39" s="11"/>
    </row>
    <row r="40" spans="1:9" ht="20.25" customHeight="1" x14ac:dyDescent="0.2">
      <c r="A40" s="25" t="s">
        <v>139</v>
      </c>
      <c r="B40" s="10">
        <v>310</v>
      </c>
      <c r="C40" s="127"/>
      <c r="D40" s="11"/>
      <c r="E40" s="11"/>
      <c r="F40" s="11"/>
      <c r="G40" s="11"/>
      <c r="H40" s="11"/>
      <c r="I40" s="11"/>
    </row>
    <row r="41" spans="1:9" ht="20.25" customHeight="1" x14ac:dyDescent="0.2">
      <c r="A41" s="25" t="s">
        <v>140</v>
      </c>
      <c r="B41" s="10">
        <v>320</v>
      </c>
      <c r="C41" s="127"/>
      <c r="D41" s="11"/>
      <c r="E41" s="11"/>
      <c r="F41" s="11"/>
      <c r="G41" s="11"/>
      <c r="H41" s="11"/>
      <c r="I41" s="11"/>
    </row>
    <row r="42" spans="1:9" ht="32.25" customHeight="1" x14ac:dyDescent="0.2">
      <c r="A42" s="28" t="s">
        <v>143</v>
      </c>
      <c r="B42" s="9">
        <v>400</v>
      </c>
      <c r="C42" s="127"/>
      <c r="D42" s="11"/>
      <c r="E42" s="11"/>
      <c r="F42" s="11"/>
      <c r="G42" s="11"/>
      <c r="H42" s="11"/>
      <c r="I42" s="11"/>
    </row>
    <row r="43" spans="1:9" ht="21.75" customHeight="1" x14ac:dyDescent="0.2">
      <c r="A43" s="25" t="s">
        <v>141</v>
      </c>
      <c r="B43" s="10">
        <v>410</v>
      </c>
      <c r="C43" s="127"/>
      <c r="D43" s="11"/>
      <c r="E43" s="11"/>
      <c r="F43" s="11"/>
      <c r="G43" s="11"/>
      <c r="H43" s="11"/>
      <c r="I43" s="11"/>
    </row>
    <row r="44" spans="1:9" ht="21.75" customHeight="1" x14ac:dyDescent="0.2">
      <c r="A44" s="25" t="s">
        <v>142</v>
      </c>
      <c r="B44" s="10">
        <v>420</v>
      </c>
      <c r="C44" s="127"/>
      <c r="D44" s="11"/>
      <c r="E44" s="11"/>
      <c r="F44" s="11"/>
      <c r="G44" s="11"/>
      <c r="H44" s="11"/>
      <c r="I44" s="11"/>
    </row>
    <row r="45" spans="1:9" ht="23.25" customHeight="1" x14ac:dyDescent="0.2">
      <c r="A45" s="28" t="s">
        <v>144</v>
      </c>
      <c r="B45" s="9">
        <v>500</v>
      </c>
      <c r="C45" s="127"/>
      <c r="D45" s="11"/>
      <c r="E45" s="11"/>
      <c r="F45" s="11"/>
      <c r="G45" s="11"/>
      <c r="H45" s="11"/>
      <c r="I45" s="11"/>
    </row>
    <row r="46" spans="1:9" ht="23.25" customHeight="1" x14ac:dyDescent="0.2">
      <c r="A46" s="28" t="s">
        <v>57</v>
      </c>
      <c r="B46" s="9">
        <v>600</v>
      </c>
      <c r="C46" s="127"/>
      <c r="D46" s="11"/>
      <c r="E46" s="11"/>
      <c r="F46" s="11"/>
      <c r="G46" s="11"/>
      <c r="H46" s="11"/>
      <c r="I46" s="11"/>
    </row>
  </sheetData>
  <autoFilter ref="A7:I7"/>
  <mergeCells count="8">
    <mergeCell ref="A2:I2"/>
    <mergeCell ref="A3:I3"/>
    <mergeCell ref="A4:A6"/>
    <mergeCell ref="B4:B6"/>
    <mergeCell ref="C4:C6"/>
    <mergeCell ref="D4:I4"/>
    <mergeCell ref="D5:D6"/>
    <mergeCell ref="E5:I5"/>
  </mergeCells>
  <printOptions horizontalCentered="1"/>
  <pageMargins left="0.19685040000000001" right="3.9370079999999997E-3" top="0.39370080000000002" bottom="0.39370080000000002" header="0.3" footer="0.3"/>
  <pageSetup paperSize="9" scale="93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9"/>
  <sheetViews>
    <sheetView zoomScale="115" zoomScaleNormal="115" zoomScaleSheetLayoutView="115" workbookViewId="0">
      <selection activeCell="A2" sqref="A2:L2"/>
    </sheetView>
  </sheetViews>
  <sheetFormatPr defaultColWidth="9.33203125" defaultRowHeight="14.25" x14ac:dyDescent="0.2"/>
  <cols>
    <col min="1" max="1" width="36.33203125" style="23" customWidth="1"/>
    <col min="2" max="2" width="11.1640625" style="23" customWidth="1"/>
    <col min="3" max="3" width="16.1640625" style="23" customWidth="1"/>
    <col min="4" max="12" width="18" style="23" customWidth="1"/>
    <col min="13" max="16384" width="9.33203125" style="23"/>
  </cols>
  <sheetData>
    <row r="1" spans="1:12" ht="34.35" customHeight="1" x14ac:dyDescent="0.2">
      <c r="A1" s="150" t="s">
        <v>433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24" t="s">
        <v>160</v>
      </c>
    </row>
    <row r="2" spans="1:12" ht="15" customHeight="1" x14ac:dyDescent="0.2">
      <c r="A2" s="156" t="s">
        <v>352</v>
      </c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</row>
    <row r="3" spans="1:12" ht="33.75" customHeight="1" x14ac:dyDescent="0.2">
      <c r="A3" s="151" t="s">
        <v>19</v>
      </c>
      <c r="B3" s="151" t="s">
        <v>20</v>
      </c>
      <c r="C3" s="157" t="s">
        <v>145</v>
      </c>
      <c r="D3" s="155" t="s">
        <v>146</v>
      </c>
      <c r="E3" s="155"/>
      <c r="F3" s="155"/>
      <c r="G3" s="155"/>
      <c r="H3" s="155"/>
      <c r="I3" s="155"/>
      <c r="J3" s="155"/>
      <c r="K3" s="155"/>
      <c r="L3" s="155"/>
    </row>
    <row r="4" spans="1:12" ht="26.25" customHeight="1" x14ac:dyDescent="0.2">
      <c r="A4" s="152"/>
      <c r="B4" s="152" t="s">
        <v>0</v>
      </c>
      <c r="C4" s="158"/>
      <c r="D4" s="155" t="s">
        <v>147</v>
      </c>
      <c r="E4" s="155"/>
      <c r="F4" s="155"/>
      <c r="G4" s="155" t="s">
        <v>14</v>
      </c>
      <c r="H4" s="155"/>
      <c r="I4" s="155"/>
      <c r="J4" s="155"/>
      <c r="K4" s="155"/>
      <c r="L4" s="155"/>
    </row>
    <row r="5" spans="1:12" ht="67.5" customHeight="1" x14ac:dyDescent="0.2">
      <c r="A5" s="152"/>
      <c r="B5" s="152"/>
      <c r="C5" s="158"/>
      <c r="D5" s="155"/>
      <c r="E5" s="155"/>
      <c r="F5" s="155"/>
      <c r="G5" s="155" t="s">
        <v>148</v>
      </c>
      <c r="H5" s="155"/>
      <c r="I5" s="155"/>
      <c r="J5" s="155" t="s">
        <v>149</v>
      </c>
      <c r="K5" s="155"/>
      <c r="L5" s="155"/>
    </row>
    <row r="6" spans="1:12" ht="66.75" customHeight="1" x14ac:dyDescent="0.2">
      <c r="A6" s="153"/>
      <c r="B6" s="153"/>
      <c r="C6" s="159"/>
      <c r="D6" s="130" t="s">
        <v>430</v>
      </c>
      <c r="E6" s="130" t="s">
        <v>431</v>
      </c>
      <c r="F6" s="130" t="s">
        <v>432</v>
      </c>
      <c r="G6" s="130" t="s">
        <v>430</v>
      </c>
      <c r="H6" s="130" t="s">
        <v>431</v>
      </c>
      <c r="I6" s="130" t="s">
        <v>432</v>
      </c>
      <c r="J6" s="130" t="s">
        <v>430</v>
      </c>
      <c r="K6" s="130" t="s">
        <v>431</v>
      </c>
      <c r="L6" s="130" t="s">
        <v>432</v>
      </c>
    </row>
    <row r="7" spans="1:12" ht="20.85" customHeight="1" x14ac:dyDescent="0.2">
      <c r="A7" s="29" t="s">
        <v>28</v>
      </c>
      <c r="B7" s="29" t="s">
        <v>29</v>
      </c>
      <c r="C7" s="29" t="s">
        <v>30</v>
      </c>
      <c r="D7" s="29" t="s">
        <v>31</v>
      </c>
      <c r="E7" s="29" t="s">
        <v>32</v>
      </c>
      <c r="F7" s="29" t="s">
        <v>33</v>
      </c>
      <c r="G7" s="29" t="s">
        <v>34</v>
      </c>
      <c r="H7" s="29" t="s">
        <v>35</v>
      </c>
      <c r="I7" s="29" t="s">
        <v>36</v>
      </c>
      <c r="J7" s="29" t="s">
        <v>150</v>
      </c>
      <c r="K7" s="29" t="s">
        <v>151</v>
      </c>
      <c r="L7" s="29" t="s">
        <v>152</v>
      </c>
    </row>
    <row r="8" spans="1:12" ht="41.25" customHeight="1" x14ac:dyDescent="0.2">
      <c r="A8" s="34" t="s">
        <v>153</v>
      </c>
      <c r="B8" s="32" t="s">
        <v>154</v>
      </c>
      <c r="C8" s="10" t="s">
        <v>39</v>
      </c>
      <c r="D8" s="31">
        <f>J8+G8</f>
        <v>1426560</v>
      </c>
      <c r="E8" s="31">
        <f t="shared" ref="E8:F8" si="0">K8+H8</f>
        <v>1426560</v>
      </c>
      <c r="F8" s="31">
        <f t="shared" si="0"/>
        <v>1426560</v>
      </c>
      <c r="G8" s="31">
        <f>G10</f>
        <v>1426560</v>
      </c>
      <c r="H8" s="31">
        <f t="shared" ref="H8:I8" si="1">H10</f>
        <v>1426560</v>
      </c>
      <c r="I8" s="31">
        <f t="shared" si="1"/>
        <v>1426560</v>
      </c>
      <c r="J8" s="31"/>
      <c r="K8" s="31"/>
      <c r="L8" s="31"/>
    </row>
    <row r="9" spans="1:12" ht="54" customHeight="1" x14ac:dyDescent="0.2">
      <c r="A9" s="34" t="s">
        <v>155</v>
      </c>
      <c r="B9" s="32" t="s">
        <v>156</v>
      </c>
      <c r="C9" s="10" t="s">
        <v>39</v>
      </c>
      <c r="D9" s="31"/>
      <c r="E9" s="30"/>
      <c r="F9" s="30"/>
      <c r="G9" s="30"/>
      <c r="H9" s="30"/>
      <c r="I9" s="30"/>
      <c r="J9" s="30"/>
      <c r="K9" s="30"/>
      <c r="L9" s="30"/>
    </row>
    <row r="10" spans="1:12" ht="38.25" customHeight="1" x14ac:dyDescent="0.2">
      <c r="A10" s="34" t="s">
        <v>157</v>
      </c>
      <c r="B10" s="32" t="s">
        <v>158</v>
      </c>
      <c r="C10" s="30">
        <v>2018</v>
      </c>
      <c r="D10" s="31">
        <f t="shared" ref="D10" si="2">J10+G10</f>
        <v>1426560</v>
      </c>
      <c r="E10" s="31">
        <f t="shared" ref="E10" si="3">K10+H10</f>
        <v>1426560</v>
      </c>
      <c r="F10" s="31">
        <f t="shared" ref="F10" si="4">L10+I10</f>
        <v>1426560</v>
      </c>
      <c r="G10" s="30">
        <f>'поступления и выплаты2017'!D30</f>
        <v>1426560</v>
      </c>
      <c r="H10" s="30">
        <f>'поступления и выплаты2018'!D30</f>
        <v>1426560</v>
      </c>
      <c r="I10" s="30">
        <f>'поступления и выплаты2019'!D30</f>
        <v>1426560</v>
      </c>
      <c r="J10" s="30"/>
      <c r="K10" s="30"/>
      <c r="L10" s="30"/>
    </row>
    <row r="11" spans="1:12" x14ac:dyDescent="0.2">
      <c r="A11" s="30" t="s">
        <v>61</v>
      </c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</row>
    <row r="12" spans="1:12" x14ac:dyDescent="0.2">
      <c r="A12" s="30" t="s">
        <v>61</v>
      </c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</row>
    <row r="14" spans="1:12" ht="26.25" customHeight="1" x14ac:dyDescent="0.2">
      <c r="A14" s="154" t="s">
        <v>168</v>
      </c>
      <c r="B14" s="154"/>
      <c r="C14" s="154"/>
      <c r="D14" s="154"/>
      <c r="E14" s="154"/>
      <c r="F14" s="154"/>
      <c r="G14" s="154"/>
      <c r="H14" s="154"/>
      <c r="I14" s="154"/>
      <c r="J14" s="154"/>
      <c r="K14" s="154"/>
      <c r="L14" s="154"/>
    </row>
    <row r="15" spans="1:12" ht="26.25" customHeight="1" x14ac:dyDescent="0.2">
      <c r="A15" s="154"/>
      <c r="B15" s="154"/>
      <c r="C15" s="154"/>
      <c r="D15" s="154"/>
      <c r="E15" s="154"/>
      <c r="F15" s="154"/>
      <c r="G15" s="154"/>
      <c r="H15" s="154"/>
      <c r="I15" s="154"/>
      <c r="J15" s="154"/>
      <c r="K15" s="154"/>
      <c r="L15" s="154"/>
    </row>
    <row r="16" spans="1:12" ht="26.25" customHeight="1" x14ac:dyDescent="0.2">
      <c r="A16" s="154"/>
      <c r="B16" s="154"/>
      <c r="C16" s="154"/>
      <c r="D16" s="154"/>
      <c r="E16" s="154"/>
      <c r="F16" s="154"/>
      <c r="G16" s="154"/>
      <c r="H16" s="154"/>
      <c r="I16" s="154"/>
      <c r="J16" s="154"/>
      <c r="K16" s="154"/>
      <c r="L16" s="154"/>
    </row>
    <row r="17" spans="1:12" ht="26.25" customHeight="1" x14ac:dyDescent="0.2">
      <c r="A17" s="154"/>
      <c r="B17" s="154"/>
      <c r="C17" s="154"/>
      <c r="D17" s="154"/>
      <c r="E17" s="154"/>
      <c r="F17" s="154"/>
      <c r="G17" s="154"/>
      <c r="H17" s="154"/>
      <c r="I17" s="154"/>
      <c r="J17" s="154"/>
      <c r="K17" s="154"/>
      <c r="L17" s="154"/>
    </row>
    <row r="18" spans="1:12" ht="26.25" customHeight="1" x14ac:dyDescent="0.2">
      <c r="A18" s="154"/>
      <c r="B18" s="154"/>
      <c r="C18" s="154"/>
      <c r="D18" s="154"/>
      <c r="E18" s="154"/>
      <c r="F18" s="154"/>
      <c r="G18" s="154"/>
      <c r="H18" s="154"/>
      <c r="I18" s="154"/>
      <c r="J18" s="154"/>
      <c r="K18" s="154"/>
      <c r="L18" s="154"/>
    </row>
    <row r="19" spans="1:12" ht="26.25" customHeight="1" x14ac:dyDescent="0.2">
      <c r="A19" s="154"/>
      <c r="B19" s="154"/>
      <c r="C19" s="154"/>
      <c r="D19" s="154"/>
      <c r="E19" s="154"/>
      <c r="F19" s="154"/>
      <c r="G19" s="154"/>
      <c r="H19" s="154"/>
      <c r="I19" s="154"/>
      <c r="J19" s="154"/>
      <c r="K19" s="154"/>
      <c r="L19" s="154"/>
    </row>
  </sheetData>
  <autoFilter ref="A7:I7"/>
  <mergeCells count="11">
    <mergeCell ref="A1:K1"/>
    <mergeCell ref="A3:A6"/>
    <mergeCell ref="A14:L19"/>
    <mergeCell ref="G5:I5"/>
    <mergeCell ref="J5:L5"/>
    <mergeCell ref="A2:L2"/>
    <mergeCell ref="D3:L3"/>
    <mergeCell ref="G4:L4"/>
    <mergeCell ref="C3:C6"/>
    <mergeCell ref="B3:B6"/>
    <mergeCell ref="D4:F5"/>
  </mergeCells>
  <printOptions horizontalCentered="1"/>
  <pageMargins left="0.19685040000000001" right="3.9370079999999997E-3" top="0.39370080000000002" bottom="0.39370080000000002" header="0.3" footer="0.3"/>
  <pageSetup paperSize="9" scale="7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27</vt:i4>
      </vt:variant>
      <vt:variant>
        <vt:lpstr>Именованные диапазоны</vt:lpstr>
      </vt:variant>
      <vt:variant>
        <vt:i4>11</vt:i4>
      </vt:variant>
    </vt:vector>
  </HeadingPairs>
  <TitlesOfParts>
    <vt:vector size="38" baseType="lpstr">
      <vt:lpstr>заголовочная</vt:lpstr>
      <vt:lpstr>цели, виды деятельности</vt:lpstr>
      <vt:lpstr>услуги</vt:lpstr>
      <vt:lpstr>балансовая</vt:lpstr>
      <vt:lpstr>фин. состояние</vt:lpstr>
      <vt:lpstr>поступления и выплаты2017</vt:lpstr>
      <vt:lpstr>поступления и выплаты2018</vt:lpstr>
      <vt:lpstr>поступления и выплаты2019</vt:lpstr>
      <vt:lpstr>закупка ТРУ</vt:lpstr>
      <vt:lpstr>справочная</vt:lpstr>
      <vt:lpstr>обоснование (210) 1</vt:lpstr>
      <vt:lpstr>обоснование (210) 2</vt:lpstr>
      <vt:lpstr>обоснование (210) 3</vt:lpstr>
      <vt:lpstr>обоснование (210) 4</vt:lpstr>
      <vt:lpstr>обоснование (220)</vt:lpstr>
      <vt:lpstr>обоснование (230)</vt:lpstr>
      <vt:lpstr>обоснование (240)</vt:lpstr>
      <vt:lpstr>обоснование (250)</vt:lpstr>
      <vt:lpstr>обоснование (260) 1</vt:lpstr>
      <vt:lpstr>обоснование (260) 2</vt:lpstr>
      <vt:lpstr>обоснование (260) 3</vt:lpstr>
      <vt:lpstr>обоснование (260) 4</vt:lpstr>
      <vt:lpstr>обоснование (260) 5</vt:lpstr>
      <vt:lpstr>обоснование (260) 6</vt:lpstr>
      <vt:lpstr>обоснование (260) 7</vt:lpstr>
      <vt:lpstr>обоснование (260) 8</vt:lpstr>
      <vt:lpstr>сведения о операциях</vt:lpstr>
      <vt:lpstr>балансовая!Заголовки_для_печати</vt:lpstr>
      <vt:lpstr>услуги!Заголовки_для_печати</vt:lpstr>
      <vt:lpstr>'фин. состояние'!Заголовки_для_печати</vt:lpstr>
      <vt:lpstr>'закупка ТРУ'!Область_печати</vt:lpstr>
      <vt:lpstr>'поступления и выплаты2017'!Область_печати</vt:lpstr>
      <vt:lpstr>'поступления и выплаты2018'!Область_печати</vt:lpstr>
      <vt:lpstr>'поступления и выплаты2019'!Область_печати</vt:lpstr>
      <vt:lpstr>'сведения о операциях'!Область_печати</vt:lpstr>
      <vt:lpstr>справочная!Область_печати</vt:lpstr>
      <vt:lpstr>услуги!Область_печати</vt:lpstr>
      <vt:lpstr>'фин. состояние'!Область_печати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2018-01-16T07:33:39Z</dcterms:modified>
</cp:coreProperties>
</file>